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10785" windowHeight="1285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I39" i="1" l="1"/>
  <c r="H39" i="1"/>
  <c r="I28" i="1"/>
  <c r="H28" i="1"/>
  <c r="I25" i="1"/>
  <c r="H25" i="1"/>
  <c r="I22" i="1"/>
  <c r="H22" i="1"/>
  <c r="I13" i="1"/>
  <c r="H13" i="1"/>
  <c r="D39" i="1" l="1"/>
  <c r="J39" i="1" l="1"/>
  <c r="J22" i="1"/>
  <c r="J28" i="1"/>
  <c r="J25" i="1"/>
  <c r="J13" i="1"/>
  <c r="I38" i="1"/>
  <c r="H38" i="1"/>
  <c r="J38" i="1" s="1"/>
  <c r="G38" i="1"/>
  <c r="I36" i="1"/>
  <c r="H36" i="1"/>
  <c r="J36" i="1" s="1"/>
  <c r="G36" i="1"/>
  <c r="I34" i="1"/>
  <c r="H34" i="1"/>
  <c r="J34" i="1" s="1"/>
  <c r="G34" i="1"/>
  <c r="I32" i="1"/>
  <c r="H32" i="1"/>
  <c r="J32" i="1" s="1"/>
  <c r="G32" i="1"/>
  <c r="I30" i="1"/>
  <c r="H30" i="1"/>
  <c r="J30" i="1" s="1"/>
  <c r="G30" i="1"/>
  <c r="I27" i="1"/>
  <c r="H27" i="1"/>
  <c r="J27" i="1" s="1"/>
  <c r="G27" i="1"/>
  <c r="I24" i="1"/>
  <c r="H24" i="1"/>
  <c r="J24" i="1" s="1"/>
  <c r="G24" i="1"/>
  <c r="I21" i="1"/>
  <c r="H21" i="1"/>
  <c r="J21" i="1" s="1"/>
  <c r="G21" i="1"/>
  <c r="I19" i="1"/>
  <c r="H19" i="1"/>
  <c r="J19" i="1" s="1"/>
  <c r="G19" i="1"/>
  <c r="I17" i="1"/>
  <c r="H17" i="1"/>
  <c r="J17" i="1" s="1"/>
  <c r="G17" i="1"/>
  <c r="I15" i="1"/>
  <c r="H15" i="1"/>
  <c r="J15" i="1" s="1"/>
  <c r="G15" i="1"/>
  <c r="B28" i="1" l="1"/>
  <c r="B29" i="1"/>
  <c r="B31" i="1"/>
  <c r="B33" i="1"/>
  <c r="B35" i="1"/>
  <c r="B37" i="1"/>
  <c r="B25" i="1"/>
  <c r="B26" i="1"/>
  <c r="B22" i="1"/>
  <c r="B23" i="1"/>
  <c r="B13" i="1"/>
  <c r="B14" i="1"/>
  <c r="B16" i="1"/>
  <c r="B18" i="1"/>
  <c r="B20" i="1"/>
</calcChain>
</file>

<file path=xl/sharedStrings.xml><?xml version="1.0" encoding="utf-8"?>
<sst xmlns="http://schemas.openxmlformats.org/spreadsheetml/2006/main" count="145" uniqueCount="98">
  <si>
    <t>Обязательно! На фирменном бланке организации!</t>
  </si>
  <si>
    <t>Коммерческое предложение</t>
  </si>
  <si>
    <t xml:space="preserve">Объект:  "Многоэтажные жилые дома" по адресу: Ленинградская область, Всеволожский муниципальный район, Бугровское сельское поселение, массив Центральное, стр.поз. №№24,25,26,27,28,29., расположенный
</t>
  </si>
  <si>
    <t xml:space="preserve"> по адресу: г. Санкт-Петербург, Коломяжский проспект, д. 4, лит. Д, кадастровый номер земельного участка 78:34:0004020:1191.</t>
  </si>
  <si>
    <t>№</t>
  </si>
  <si>
    <t>Наименование работ</t>
  </si>
  <si>
    <t>Ед. Изм.</t>
  </si>
  <si>
    <t>Стоимость ед., руб., в т.ч. НДС</t>
  </si>
  <si>
    <t>Стоимость всего, руб., в т.ч. НДС</t>
  </si>
  <si>
    <t>Материалы</t>
  </si>
  <si>
    <t>СМР</t>
  </si>
  <si>
    <t>ИТОГО</t>
  </si>
  <si>
    <t>Колличество</t>
  </si>
  <si>
    <t>Всего  с НДС 20%, руб.:</t>
  </si>
  <si>
    <t>в том числе НДС 20%, руб.:</t>
  </si>
  <si>
    <t>Примечание</t>
  </si>
  <si>
    <t>1</t>
  </si>
  <si>
    <t>2</t>
  </si>
  <si>
    <t>Временные и другие параметры, ед. изм.</t>
  </si>
  <si>
    <t>2.1</t>
  </si>
  <si>
    <t>Сроки выполнения работ</t>
  </si>
  <si>
    <t>2.2</t>
  </si>
  <si>
    <t>Гарантийные обязательства, год</t>
  </si>
  <si>
    <t>5 лет</t>
  </si>
  <si>
    <t>2.3</t>
  </si>
  <si>
    <t>Срок действия коммерческого предложения</t>
  </si>
  <si>
    <t>2.4</t>
  </si>
  <si>
    <t>Наличие допуска СРО</t>
  </si>
  <si>
    <t>2.5</t>
  </si>
  <si>
    <t>3</t>
  </si>
  <si>
    <t>Примечания:</t>
  </si>
  <si>
    <t>3.1</t>
  </si>
  <si>
    <t xml:space="preserve">Стоимость настоящего коммерческого предложения и расценки должны включать в себя стоимость всех вспомогательных, подготовительных и сопутствующих работ, не указанных отдельно, но необходимых для выполнения всего комплекса работ, в т.ч доставка и подъем материалов и оборудования, и необходимых для нормальной эксплуатации результата работ, в соответствии с полученной проектной документацией, а также с учетом всех возможных скрытых работ, которые могут возникнуть в процессе выполнения основных работ. </t>
  </si>
  <si>
    <t>да</t>
  </si>
  <si>
    <t>3.2</t>
  </si>
  <si>
    <t xml:space="preserve">В стоимости материалов должны быть учтены затраты на приобретение, транспортные расходы (доставка до приобъектного склада), стоимость тары, складские, заготовительные расходы, стоимость погрузо-разгрузочных работ. Все материалы применяются в соответствии с техническими регламентами, инструкциями производителя, ГОСТ, СНиП, СП и включены в коммерческое предложение. </t>
  </si>
  <si>
    <t>3.3</t>
  </si>
  <si>
    <t>В случае обнаружения не соответствия в проектном решении, или в техническом регламенте, или в инструкциях производителя требований ГОСТ и СНиП предъявленных к конструкциям или материалам, их необходимо согласовать с заказчиком и в подсчете объемов учесть правильное решение.</t>
  </si>
  <si>
    <t>3.4</t>
  </si>
  <si>
    <t>Подсчет объемов работ производится по рабочим чертежам, взаиморасчет производится по фактически выполненным объемам, включающим в себя все элементы по узлам</t>
  </si>
  <si>
    <t>3.5</t>
  </si>
  <si>
    <t>Финансовые риски связанные с изменением курса валют возлагаются на поставщика</t>
  </si>
  <si>
    <t>3.6</t>
  </si>
  <si>
    <t>Поставщик услуг несет полную финансовую ответственность за срыв сроков (всех этапов производства работ и оказания услуг)</t>
  </si>
  <si>
    <t xml:space="preserve">
 В случае выявления расхождений с объемами и перечнем видов работ, указанных в техническом задании с проектом  Участник должен отдельной строкой/отдельными строками отразить неучтенные виды и объемы работ, а так же стоимость их выполнения. 
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</si>
  <si>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Срок действия данного предложения _________________ (не менее 3 месяцев).</t>
  </si>
  <si>
    <t>Ген. подрядные услуги</t>
  </si>
  <si>
    <t>%</t>
  </si>
  <si>
    <t>Обеспечение суммы резерва качества на гарантийный срок (не менее 5% от стоимости работ)</t>
  </si>
  <si>
    <t>5%</t>
  </si>
  <si>
    <t>Гарантийный срок (не менее 60 месяцев)</t>
  </si>
  <si>
    <t>мес.</t>
  </si>
  <si>
    <t>4</t>
  </si>
  <si>
    <t>Вывоз мусора</t>
  </si>
  <si>
    <t>вкл. / компенс.</t>
  </si>
  <si>
    <t>вкл.</t>
  </si>
  <si>
    <t>5</t>
  </si>
  <si>
    <t>Общий срок выполнения работ</t>
  </si>
  <si>
    <t>6</t>
  </si>
  <si>
    <t>Авансирование</t>
  </si>
  <si>
    <t>7</t>
  </si>
  <si>
    <t>Дата официальной регистрации</t>
  </si>
  <si>
    <t>год</t>
  </si>
  <si>
    <t>8</t>
  </si>
  <si>
    <t>Численность работающих (всего / на объект)</t>
  </si>
  <si>
    <t xml:space="preserve">чел. </t>
  </si>
  <si>
    <t>9</t>
  </si>
  <si>
    <t>Средний годовой оборот за последний год</t>
  </si>
  <si>
    <t>руб.</t>
  </si>
  <si>
    <t>10</t>
  </si>
  <si>
    <t>Гражданство рабочих</t>
  </si>
  <si>
    <t>Примечание:</t>
  </si>
  <si>
    <t>1.В данном коммерческом предложении учтены все условия и требования, перечисленные в приглашении к тендеру, все сопутствующие работы и затраты, связанные с выполнением основных видов работ,в том числе затраты на электроэнергию, водоснабжение, охрану строительной техники и материалов, доставку, разгрузку и подъем материалов, все сопутствующие, вспомогательные и прочие материалы, а также сверление отверстий).</t>
  </si>
  <si>
    <t>2. В случае признания победителем тендера готовы предоставить банковскую гарантию на сумму запрашиваемого аванса.</t>
  </si>
  <si>
    <t>3. В случае признания победителем тендера обязуемся предоставить выписку из ЕГРЮЛ с датой выписки не позднее 1 месяца до даты подписания договора.</t>
  </si>
  <si>
    <t>4. Согласны с тем, что резерв качества может быть возвращен нам до истечения гарантийного срока, только если будет предоставлено обеспечение, удовлетворяющее вторую сторону по договору (страховка, залог и т.п.).</t>
  </si>
  <si>
    <t>6. Объемы указанные в коммерческом предложении посчитаны по предварительной документации для тендера.</t>
  </si>
  <si>
    <t>8. Не отраженные в техническом задании или прямо не упомянутые, но предусмотренные рабочей документацией работы, должны быть учтены в стоимости КП участника тендера. При формировании стоимости участник тендера не вправе изменять объем работ.</t>
  </si>
  <si>
    <t xml:space="preserve">Реквизиты организации: </t>
  </si>
  <si>
    <t>Адрес (юр., факт.)</t>
  </si>
  <si>
    <t>ИНН/КПП</t>
  </si>
  <si>
    <t>БИК</t>
  </si>
  <si>
    <t>Подпись</t>
  </si>
  <si>
    <t>М.П.</t>
  </si>
  <si>
    <t>Ген. директор                                                                                                                                               Подпись  М.П.</t>
  </si>
  <si>
    <r>
      <t xml:space="preserve">5.С формой договора ознакомлены. Согласны на заключение договора по форме, согласованной сторонами в ходе переговоров и прилагаемой к настоящему КП. Подтверждаем, что условия данного договора в полном объеме приняты, соответствуют интересам и являются приемлемыми для </t>
    </r>
    <r>
      <rPr>
        <b/>
        <sz val="12"/>
        <rFont val="Arial"/>
        <family val="2"/>
        <charset val="204"/>
      </rPr>
      <t>[Наименование организации, ИНН]</t>
    </r>
    <r>
      <rPr>
        <sz val="12"/>
        <rFont val="Arial"/>
        <family val="2"/>
        <charset val="204"/>
      </rPr>
      <t xml:space="preserve">. С учетом имеющейся возможности на внесение изменений в условия прилагаемого проекта договора, подтверждаем, что дополнений или иных изменений не имеется. </t>
    </r>
  </si>
  <si>
    <r>
      <t>7. По любым денежным обязательствам/долгам, возникшим перед</t>
    </r>
    <r>
      <rPr>
        <b/>
        <sz val="12"/>
        <rFont val="Arial"/>
        <family val="2"/>
        <charset val="204"/>
      </rPr>
      <t xml:space="preserve"> [Наименование организации, ИНН]</t>
    </r>
    <r>
      <rPr>
        <sz val="12"/>
        <rFont val="Arial"/>
        <family val="2"/>
        <charset val="204"/>
      </rPr>
      <t xml:space="preserve"> на основании заключенного впоследствии Договора у второй стороны Договора, проценты по ст.317.1 ГК РФ не начисляются.</t>
    </r>
  </si>
  <si>
    <r>
      <t xml:space="preserve">Подтверждаем, что </t>
    </r>
    <r>
      <rPr>
        <b/>
        <sz val="12"/>
        <rFont val="Arial"/>
        <family val="2"/>
        <charset val="204"/>
      </rPr>
      <t xml:space="preserve">[Наименование организации, ИНН] </t>
    </r>
    <r>
      <rPr>
        <sz val="12"/>
        <rFont val="Arial"/>
        <family val="2"/>
        <charset val="204"/>
      </rPr>
      <t xml:space="preserve">обладает необходимым и достаточным профессиональным опытом, знаниями и умениями для выполнения работ и корректного  определения их стоимости с учетом  возможного изменения видов и/или объемов работ при строительстве, а также видов, объемов и/или стоимости используемых материалов, а также всех возможных дополнительных работ, прямо не указанных в технической документации (в т.ч. рабочей документации), но необходимых к выполнению для достижения указанного результата работ, принимая во внимание ст.744 Гражданского кодекса РФ. Гарантируем, что Расчет сметной стоимости СМР подготовлен  </t>
    </r>
    <r>
      <rPr>
        <b/>
        <sz val="12"/>
        <rFont val="Arial"/>
        <family val="2"/>
        <charset val="204"/>
      </rPr>
      <t xml:space="preserve">[Наименование организации] </t>
    </r>
    <r>
      <rPr>
        <sz val="12"/>
        <rFont val="Arial"/>
        <family val="2"/>
        <charset val="204"/>
      </rPr>
      <t xml:space="preserve">профессионально, добросовестно, принимая во внимание обычаи делового оборота в сфере гражданского строительства, с учетом предшествующего опыта выполнения строительно-монтажных работ, а также с учетом технологии производства строительно-монтажных работ  в целом и данных работ в частности, с проявлением той степени заботливости и осмотрительности, какая требуется от него по характеру работ и условиям гражданского оборота, а также на основе детального изучения информации об Объекте, которая доведена до его сведения своевременно и  в полном объеме, причем </t>
    </r>
    <r>
      <rPr>
        <b/>
        <sz val="12"/>
        <rFont val="Arial"/>
        <family val="2"/>
        <charset val="204"/>
      </rPr>
      <t xml:space="preserve">[Наименование организации, ИНН] </t>
    </r>
    <r>
      <rPr>
        <sz val="12"/>
        <rFont val="Arial"/>
        <family val="2"/>
        <charset val="204"/>
      </rPr>
      <t>как участнику тендера была предоставлена возможность уточнения полученной информации и получения любой дополнительной информации, а также право предлагать внести дополнения в направленную форму Коммерческого предложения.</t>
    </r>
  </si>
  <si>
    <t>2 вариант</t>
  </si>
  <si>
    <t xml:space="preserve">9. Форму коммерческого предложения рассматривать совместно с техническим заданием </t>
  </si>
  <si>
    <t>шт</t>
  </si>
  <si>
    <t>м2</t>
  </si>
  <si>
    <t xml:space="preserve">Авансирование, % </t>
  </si>
  <si>
    <t xml:space="preserve"> дней</t>
  </si>
  <si>
    <r>
      <t>С формой договора ознакомлены. Согласны на заключение договора по форме, согласованной сторонами в ходе переговоров и прилагаемой к настоящему КП. Подтверждаем, что условия данного договора в полном объеме приняты, соответствуют интересам и являются приемлемыми для</t>
    </r>
    <r>
      <rPr>
        <b/>
        <sz val="11"/>
        <rFont val="Arial"/>
        <family val="2"/>
        <charset val="204"/>
      </rPr>
      <t xml:space="preserve"> [Наименование организации, ИНН].</t>
    </r>
    <r>
      <rPr>
        <sz val="11"/>
        <rFont val="Arial"/>
        <family val="2"/>
        <charset val="204"/>
      </rPr>
      <t xml:space="preserve"> С учетом имеющейся возможности на внесение изменений в условия прилагаемого проекта договора, подтверждаем, что дополнений или иных изменений не имеется. </t>
    </r>
  </si>
  <si>
    <t>.</t>
  </si>
  <si>
    <t>на выполнение комплекса работ по  работ по изготовлению, поставке и монтажу витражного остекления корпуса №27</t>
  </si>
  <si>
    <t>июль-октябрь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</si>
</sst>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[$-419]General"/>
    <numFmt numFmtId="165" formatCode="#,##0.00_р_."/>
    <numFmt numFmtId="166" formatCode="#,##0.00&quot;р.&quot;;[Red]#,##0.00&quot;р.&quot;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name val="Arial"/>
      <family val="2"/>
      <charset val="204"/>
    </font>
    <font>
      <sz val="11"/>
      <color rgb="FF000000"/>
      <name val="Calibri"/>
      <family val="2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rgb="FF92D050"/>
      <name val="Arial"/>
      <family val="2"/>
      <charset val="204"/>
    </font>
    <font>
      <b/>
      <sz val="12"/>
      <color rgb="FFFF0000"/>
      <name val="Arial"/>
      <family val="2"/>
      <charset val="204"/>
    </font>
    <font>
      <b/>
      <sz val="12"/>
      <name val="Arial"/>
      <family val="2"/>
      <charset val="204"/>
    </font>
    <font>
      <sz val="12"/>
      <color indexed="8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2"/>
      <color rgb="FFFF0000"/>
      <name val="Arial"/>
      <family val="2"/>
      <charset val="204"/>
    </font>
    <font>
      <sz val="12"/>
      <name val="Arial"/>
      <family val="2"/>
      <charset val="204"/>
    </font>
    <font>
      <b/>
      <sz val="11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4" fillId="0" borderId="0" applyBorder="0" applyProtection="0"/>
    <xf numFmtId="0" fontId="5" fillId="0" borderId="0"/>
  </cellStyleXfs>
  <cellXfs count="109">
    <xf numFmtId="0" fontId="0" fillId="0" borderId="0" xfId="0"/>
    <xf numFmtId="49" fontId="7" fillId="2" borderId="0" xfId="0" applyNumberFormat="1" applyFont="1" applyFill="1"/>
    <xf numFmtId="0" fontId="7" fillId="2" borderId="0" xfId="0" applyFont="1" applyFill="1"/>
    <xf numFmtId="0" fontId="7" fillId="0" borderId="0" xfId="0" applyFont="1"/>
    <xf numFmtId="0" fontId="8" fillId="2" borderId="0" xfId="0" applyFont="1" applyFill="1"/>
    <xf numFmtId="49" fontId="9" fillId="0" borderId="0" xfId="0" applyNumberFormat="1" applyFont="1" applyAlignment="1">
      <alignment vertical="center"/>
    </xf>
    <xf numFmtId="49" fontId="10" fillId="0" borderId="0" xfId="0" applyNumberFormat="1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49" fontId="12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 horizontal="left" vertical="center"/>
    </xf>
    <xf numFmtId="0" fontId="10" fillId="3" borderId="1" xfId="0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vertical="center" wrapText="1"/>
    </xf>
    <xf numFmtId="49" fontId="6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15" fillId="0" borderId="0" xfId="0" applyFont="1"/>
    <xf numFmtId="49" fontId="10" fillId="0" borderId="5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5" fillId="0" borderId="5" xfId="0" applyFont="1" applyBorder="1"/>
    <xf numFmtId="49" fontId="15" fillId="0" borderId="1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vertical="center" wrapText="1"/>
    </xf>
    <xf numFmtId="0" fontId="15" fillId="0" borderId="0" xfId="0" applyFont="1" applyBorder="1" applyAlignment="1">
      <alignment horizontal="center"/>
    </xf>
    <xf numFmtId="49" fontId="15" fillId="0" borderId="0" xfId="0" applyNumberFormat="1" applyFont="1" applyBorder="1" applyAlignment="1">
      <alignment vertical="center"/>
    </xf>
    <xf numFmtId="0" fontId="15" fillId="0" borderId="0" xfId="0" applyFont="1" applyAlignment="1">
      <alignment vertical="top"/>
    </xf>
    <xf numFmtId="0" fontId="15" fillId="0" borderId="0" xfId="0" applyFont="1" applyAlignment="1">
      <alignment horizontal="left" vertical="top" wrapText="1"/>
    </xf>
    <xf numFmtId="0" fontId="10" fillId="0" borderId="0" xfId="0" applyFont="1" applyBorder="1" applyAlignment="1">
      <alignment horizontal="left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7" fillId="0" borderId="0" xfId="0" applyFont="1" applyAlignment="1">
      <alignment horizontal="left"/>
    </xf>
    <xf numFmtId="0" fontId="7" fillId="2" borderId="0" xfId="0" applyFont="1" applyFill="1" applyAlignment="1">
      <alignment wrapText="1"/>
    </xf>
    <xf numFmtId="49" fontId="10" fillId="0" borderId="0" xfId="0" applyNumberFormat="1" applyFont="1" applyAlignment="1">
      <alignment vertical="center" wrapText="1"/>
    </xf>
    <xf numFmtId="49" fontId="12" fillId="0" borderId="0" xfId="0" applyNumberFormat="1" applyFont="1" applyAlignment="1">
      <alignment horizontal="left" vertical="center" wrapText="1"/>
    </xf>
    <xf numFmtId="4" fontId="6" fillId="3" borderId="4" xfId="0" applyNumberFormat="1" applyFont="1" applyFill="1" applyBorder="1" applyAlignment="1">
      <alignment vertical="center" wrapText="1"/>
    </xf>
    <xf numFmtId="0" fontId="7" fillId="0" borderId="0" xfId="0" applyFont="1" applyAlignment="1">
      <alignment wrapText="1"/>
    </xf>
    <xf numFmtId="0" fontId="6" fillId="0" borderId="0" xfId="0" applyFont="1" applyAlignment="1">
      <alignment vertical="center" wrapText="1"/>
    </xf>
    <xf numFmtId="2" fontId="7" fillId="2" borderId="0" xfId="0" applyNumberFormat="1" applyFont="1" applyFill="1"/>
    <xf numFmtId="2" fontId="10" fillId="0" borderId="0" xfId="0" applyNumberFormat="1" applyFont="1" applyAlignment="1">
      <alignment vertical="center"/>
    </xf>
    <xf numFmtId="2" fontId="12" fillId="0" borderId="0" xfId="0" applyNumberFormat="1" applyFont="1" applyAlignment="1">
      <alignment horizontal="left" vertical="center"/>
    </xf>
    <xf numFmtId="2" fontId="7" fillId="0" borderId="0" xfId="0" applyNumberFormat="1" applyFont="1"/>
    <xf numFmtId="2" fontId="6" fillId="0" borderId="0" xfId="0" applyNumberFormat="1" applyFont="1" applyAlignment="1">
      <alignment vertical="center"/>
    </xf>
    <xf numFmtId="4" fontId="6" fillId="0" borderId="1" xfId="0" applyNumberFormat="1" applyFont="1" applyFill="1" applyBorder="1" applyAlignment="1">
      <alignment vertical="center" wrapText="1"/>
    </xf>
    <xf numFmtId="3" fontId="3" fillId="0" borderId="1" xfId="3" applyNumberFormat="1" applyFont="1" applyFill="1" applyBorder="1" applyAlignment="1">
      <alignment vertical="center" wrapText="1"/>
    </xf>
    <xf numFmtId="2" fontId="3" fillId="0" borderId="1" xfId="3" applyNumberFormat="1" applyFont="1" applyFill="1" applyBorder="1" applyAlignment="1">
      <alignment vertical="center" wrapText="1"/>
    </xf>
    <xf numFmtId="43" fontId="3" fillId="0" borderId="1" xfId="1" applyFont="1" applyFill="1" applyBorder="1" applyAlignment="1">
      <alignment vertical="center" wrapText="1"/>
    </xf>
    <xf numFmtId="165" fontId="3" fillId="0" borderId="1" xfId="1" applyNumberFormat="1" applyFont="1" applyFill="1" applyBorder="1" applyAlignment="1">
      <alignment vertical="center" wrapText="1"/>
    </xf>
    <xf numFmtId="165" fontId="3" fillId="0" borderId="1" xfId="3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2" fontId="2" fillId="0" borderId="1" xfId="0" applyNumberFormat="1" applyFont="1" applyBorder="1" applyAlignment="1">
      <alignment vertical="center"/>
    </xf>
    <xf numFmtId="0" fontId="16" fillId="0" borderId="1" xfId="0" applyFont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2" fontId="2" fillId="3" borderId="1" xfId="0" applyNumberFormat="1" applyFont="1" applyFill="1" applyBorder="1" applyAlignment="1">
      <alignment vertical="center"/>
    </xf>
    <xf numFmtId="2" fontId="16" fillId="0" borderId="1" xfId="0" applyNumberFormat="1" applyFont="1" applyBorder="1" applyAlignment="1">
      <alignment vertical="center"/>
    </xf>
    <xf numFmtId="49" fontId="3" fillId="0" borderId="1" xfId="0" applyNumberFormat="1" applyFont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49" fontId="16" fillId="0" borderId="1" xfId="0" applyNumberFormat="1" applyFont="1" applyBorder="1" applyAlignment="1">
      <alignment vertical="center" wrapText="1"/>
    </xf>
    <xf numFmtId="0" fontId="16" fillId="0" borderId="9" xfId="0" applyFont="1" applyBorder="1" applyAlignment="1">
      <alignment vertical="center"/>
    </xf>
    <xf numFmtId="49" fontId="16" fillId="0" borderId="9" xfId="0" applyNumberFormat="1" applyFont="1" applyBorder="1" applyAlignment="1">
      <alignment vertical="center" wrapText="1"/>
    </xf>
    <xf numFmtId="4" fontId="16" fillId="3" borderId="1" xfId="0" applyNumberFormat="1" applyFont="1" applyFill="1" applyBorder="1" applyAlignment="1">
      <alignment vertical="center"/>
    </xf>
    <xf numFmtId="0" fontId="16" fillId="3" borderId="1" xfId="0" applyFont="1" applyFill="1" applyBorder="1" applyAlignment="1">
      <alignment vertical="center"/>
    </xf>
    <xf numFmtId="2" fontId="16" fillId="3" borderId="1" xfId="0" applyNumberFormat="1" applyFont="1" applyFill="1" applyBorder="1" applyAlignment="1">
      <alignment vertical="center"/>
    </xf>
    <xf numFmtId="0" fontId="15" fillId="0" borderId="0" xfId="0" applyFont="1" applyAlignment="1">
      <alignment horizontal="left" vertical="top" wrapText="1"/>
    </xf>
    <xf numFmtId="0" fontId="6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top" wrapText="1"/>
    </xf>
    <xf numFmtId="0" fontId="3" fillId="4" borderId="7" xfId="0" applyFont="1" applyFill="1" applyBorder="1" applyAlignment="1">
      <alignment horizontal="left"/>
    </xf>
    <xf numFmtId="0" fontId="3" fillId="4" borderId="6" xfId="0" applyFont="1" applyFill="1" applyBorder="1" applyAlignment="1">
      <alignment horizontal="left"/>
    </xf>
    <xf numFmtId="0" fontId="3" fillId="4" borderId="8" xfId="0" applyFont="1" applyFill="1" applyBorder="1" applyAlignment="1">
      <alignment horizontal="left"/>
    </xf>
    <xf numFmtId="4" fontId="6" fillId="0" borderId="1" xfId="0" quotePrefix="1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49" fontId="2" fillId="0" borderId="3" xfId="0" applyNumberFormat="1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49" fontId="2" fillId="0" borderId="2" xfId="0" applyNumberFormat="1" applyFont="1" applyBorder="1" applyAlignment="1">
      <alignment vertical="center" wrapText="1"/>
    </xf>
    <xf numFmtId="49" fontId="13" fillId="0" borderId="0" xfId="2" applyNumberFormat="1" applyFont="1" applyFill="1" applyAlignment="1">
      <alignment horizontal="center" vertical="center" wrapText="1"/>
    </xf>
    <xf numFmtId="49" fontId="10" fillId="0" borderId="0" xfId="2" applyNumberFormat="1" applyFont="1" applyFill="1" applyAlignment="1">
      <alignment horizontal="center" vertical="top" wrapText="1"/>
    </xf>
    <xf numFmtId="49" fontId="7" fillId="0" borderId="0" xfId="2" applyNumberFormat="1" applyFont="1" applyFill="1" applyAlignment="1">
      <alignment horizontal="center" vertical="top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3" fontId="10" fillId="3" borderId="1" xfId="3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vertical="center" wrapText="1"/>
    </xf>
    <xf numFmtId="2" fontId="12" fillId="3" borderId="1" xfId="2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49" fontId="3" fillId="0" borderId="0" xfId="0" applyNumberFormat="1" applyFont="1" applyAlignment="1">
      <alignment horizontal="center" vertical="center" wrapText="1"/>
    </xf>
    <xf numFmtId="4" fontId="6" fillId="0" borderId="1" xfId="0" quotePrefix="1" applyNumberFormat="1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/>
    </xf>
    <xf numFmtId="14" fontId="6" fillId="0" borderId="1" xfId="0" quotePrefix="1" applyNumberFormat="1" applyFont="1" applyBorder="1" applyAlignment="1">
      <alignment horizontal="center" vertical="center"/>
    </xf>
    <xf numFmtId="0" fontId="15" fillId="0" borderId="7" xfId="0" applyFont="1" applyFill="1" applyBorder="1" applyAlignment="1">
      <alignment horizontal="left" vertical="center" wrapText="1" shrinkToFit="1"/>
    </xf>
    <xf numFmtId="0" fontId="15" fillId="0" borderId="8" xfId="0" applyFont="1" applyFill="1" applyBorder="1" applyAlignment="1">
      <alignment horizontal="left" vertical="center" wrapText="1" shrinkToFit="1"/>
    </xf>
    <xf numFmtId="0" fontId="10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top"/>
    </xf>
    <xf numFmtId="0" fontId="15" fillId="0" borderId="7" xfId="0" applyFont="1" applyFill="1" applyBorder="1" applyAlignment="1">
      <alignment horizontal="center" vertical="center" wrapText="1" shrinkToFit="1"/>
    </xf>
    <xf numFmtId="0" fontId="15" fillId="0" borderId="8" xfId="0" applyFont="1" applyFill="1" applyBorder="1" applyAlignment="1">
      <alignment horizontal="center" vertical="center" wrapText="1" shrinkToFit="1"/>
    </xf>
    <xf numFmtId="49" fontId="15" fillId="0" borderId="7" xfId="0" applyNumberFormat="1" applyFont="1" applyFill="1" applyBorder="1" applyAlignment="1">
      <alignment horizontal="center" vertical="center" wrapText="1" shrinkToFit="1"/>
    </xf>
    <xf numFmtId="49" fontId="15" fillId="0" borderId="6" xfId="0" applyNumberFormat="1" applyFont="1" applyFill="1" applyBorder="1" applyAlignment="1">
      <alignment horizontal="center" vertical="center" wrapText="1" shrinkToFit="1"/>
    </xf>
    <xf numFmtId="49" fontId="15" fillId="0" borderId="8" xfId="0" applyNumberFormat="1" applyFont="1" applyFill="1" applyBorder="1" applyAlignment="1">
      <alignment horizontal="center" vertical="center" wrapText="1" shrinkToFit="1"/>
    </xf>
    <xf numFmtId="166" fontId="15" fillId="0" borderId="7" xfId="0" applyNumberFormat="1" applyFont="1" applyFill="1" applyBorder="1" applyAlignment="1">
      <alignment horizontal="center" vertical="center" wrapText="1" shrinkToFit="1"/>
    </xf>
    <xf numFmtId="166" fontId="15" fillId="0" borderId="8" xfId="0" applyNumberFormat="1" applyFont="1" applyFill="1" applyBorder="1" applyAlignment="1">
      <alignment horizontal="center" vertical="center" wrapText="1" shrinkToFit="1"/>
    </xf>
    <xf numFmtId="0" fontId="15" fillId="0" borderId="0" xfId="0" applyNumberFormat="1" applyFont="1" applyFill="1" applyBorder="1" applyAlignment="1">
      <alignment horizontal="left" vertical="justify" wrapText="1"/>
    </xf>
  </cellXfs>
  <cellStyles count="4">
    <cellStyle name="Excel Built-in Normal" xfId="2"/>
    <cellStyle name="Normal_Sheet1" xfId="3"/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54;&#1056;%20&#1040;&#1056;_&#1042;&#1080;&#1090;&#1088;&#1072;&#1078;_&#1082;&#1086;&#1088;&#1087;&#1091;&#1089;%20&#8470;2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итраж"/>
    </sheetNames>
    <sheetDataSet>
      <sheetData sheetId="0">
        <row r="20">
          <cell r="C20" t="str">
            <v>Изготовление и монтаж витражных конструкций из "холодного" алюминиевого профиля. ВТ1/ВТ1л</v>
          </cell>
        </row>
        <row r="21">
          <cell r="C21" t="str">
            <v>Витражный блок ВТ1.1 (5190х39400(h)), включая все материалы  и работы для устройства вертикальных и горизонтальных примыканий витражного блока  к стенам, перегородкам лоджий, балконным плитам, плитам перекрытий и покрытий; нащельников для соединения угловых стоек, для торцов балконных перегородок, гидроизоляции узла примыкания к балконному ограждению и плите покрытия. Остекление лоджий листовым стеклом толщиной не менее 5 мм*. Цвет профиля RAL 8025</v>
          </cell>
        </row>
        <row r="23">
          <cell r="C23" t="str">
            <v>Витражный блок ВТ1.2 (1300х39400(h)), включая все материалы  и работы для устройства вертикальных и горизонтальных примыканий витражного блока  к стенам, перегородкам лоджий, балконным плитам, плитам перекрытий и покрытий; нащельников для соединения угловых стоек, для торцов балконных перегородок, гидроизоляции узла примыкания к балконному ограждению и плите покрытия. Остекление лоджий листовым стеклом толщиной не менее 5 мм*. Цвет профиля RAL 8025</v>
          </cell>
        </row>
        <row r="25">
          <cell r="C25" t="str">
            <v>Витражный блок ВТ1.1л (5190х39400(h)), включая все материалы  и работы для устройства вертикальных и горизонтальных примыканий витражного блока  к стенам, перегородкам лоджий, балконным плитам, плитам перекрытий и покрытий; нащельников для соединения угловых стоек, для торцов балконных перегородок, гидроизоляции узла примыкания к балконному ограждению и плите покрытия. Остекление лоджий листовым стеклом толщиной не менее 5 мм*. Цвет профиля RAL 8025</v>
          </cell>
        </row>
        <row r="27">
          <cell r="C27" t="str">
            <v>Витражный блок ВТ1.2л (1300х39400(h)), включая все материалы  и работы для устройства вертикальных и горизонтальных примыканий витражного блока  к стенам, перегородкам лоджий, балконным плитам, плитам перекрытий и покрытий; нащельников для соединения угловых стоек, для торцов балконных перегородок, гидроизоляции узла примыкания к балконному ограждению и плите покрытия. Остекление лоджий листовым стеклом толщиной не менее 5 мм*. Цвет профиля RAL 8025</v>
          </cell>
        </row>
        <row r="29">
          <cell r="C29" t="str">
            <v>Изготовление и монтаж витражных конструкций из "холодного" алюминиевого профиля. ВТ2</v>
          </cell>
        </row>
        <row r="30">
          <cell r="C30" t="str">
            <v>Витражный блок ВТ2 (2300х39155(h)), включая все материалы  и работы для устройства вертикальных и горизонтальных примыканий витражного блока  к стенам, перегородкам лоджий, балконным плитам, плитам перекрытий и покрытий; нащельников для соединения угловых стоек, для торцов балконных перегородок, гидроизоляции узла примыкания к балконному ограждению и плите покрытия. Остекление лоджий листовым стеклом толщиной не менее 5 мм*. Цвет профиля RAL 8025 (в/о 7-9)</v>
          </cell>
        </row>
        <row r="32">
          <cell r="C32" t="str">
            <v>Изготовление и монтаж витражных конструкций из "холодного" алюминиевого профиля. ВТ3</v>
          </cell>
        </row>
        <row r="33">
          <cell r="C33" t="str">
            <v>Витражный блок ВТ3 (2300х41228(h)), включая все материалы  и работы для устройства вертикальных и горизонтальных примыканий витражного блока  к стенам, перегородкам лоджий, балконным плитам, плитам перекрытий и покрытий; нащельников для соединения угловых стоек, для торцов балконных перегородок, гидроизоляции узла примыкания к балконному ограждению и плите покрытия. Остекление лоджий листовым стеклом толщиной не менее 5 мм*. Цвет профиля RAL 8025</v>
          </cell>
        </row>
        <row r="35">
          <cell r="C35" t="str">
            <v>Изготовление и монтаж витражных конструкций из "холодного" алюминиевого профиля. ВТ4</v>
          </cell>
        </row>
        <row r="36">
          <cell r="C36" t="str">
            <v>Витражный блок ВТ4.1 (1610х39400(h)), включая все материалы  и работы для устройства вертикальных и горизонтальных примыканий витражного блока  к стенам, перегородкам лоджий, балконным плитам, плитам перекрытий и покрытий; нащельников для соединения угловых стоек, для торцов балконных перегородок, гидроизоляции узла примыкания к балконному ограждению и плите покрытия. Остекление лоджий листовым стеклом толщиной не менее 5 мм*. Цвет профиля RAL 1001</v>
          </cell>
        </row>
        <row r="38">
          <cell r="C38" t="str">
            <v>Витражный блок ВТ4.2 (6144х39400(h)), включая все материалы  и работы для устройства вертикальных и горизонтальных примыканий витражного блока  к стенам, перегородкам лоджий, балконным плитам, плитам перекрытий и покрытий; нащельников для соединения угловых стоек, для торцов балконных перегородок, гидроизоляции узла примыкания к балконному ограждению и плите покрытия. Остекление лоджий листовым стеклом толщиной не менее 5 мм*. Цвет профиля RAL 1001</v>
          </cell>
        </row>
        <row r="40">
          <cell r="C40" t="str">
            <v>Витражный блок ВТ4.3 (741х39400(h)), включая все материалы  и работы для устройства вертикальных и горизонтальных примыканий витражного блока  к стенам, перегородкам лоджий, балконным плитам, плитам перекрытий и покрытий; нащельников для соединения угловых стоек, для торцов балконных перегородок, гидроизоляции узла примыкания к балконному ограждению и плите покрытия. Остекление лоджий листовым стеклом толщиной не менее 5 мм*. Цвет профиля RAL 1001</v>
          </cell>
        </row>
        <row r="42">
          <cell r="C42" t="str">
            <v>Витражный блок ВТ4.4 (6516х39400(h)), включая все материалы  и работы для устройства вертикальных и горизонтальных примыканий витражного блока  к стенам, перегородкам лоджий, балконным плитам, плитам перекрытий и покрытий; нащельников для соединения угловых стоек, для торцов балконных перегородок, гидроизоляции узла примыкания к балконному ограждению и плите покрытия. Остекление лоджий листовым стеклом толщиной не менее 5 мм*. Цвет профиля RAL 1001</v>
          </cell>
        </row>
        <row r="44">
          <cell r="C44" t="str">
            <v>Витражный блок ВТ4.5 (930х39400(h)), включая все материалы  и работы для устройства вертикальных и горизонтальных примыканий витражного блока  к стенам, перегородкам лоджий, балконным плитам, плитам перекрытий и покрытий; нащельников для соединения угловых стоек, для торцов балконных перегородок, гидроизоляции узла примыкания к балконному ограждению и плите покрытия. Остекление лоджий листовым стеклом толщиной не менее 5 мм*. Цвет профиля RAL 1001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75"/>
  <sheetViews>
    <sheetView tabSelected="1" topLeftCell="A40" workbookViewId="0">
      <selection activeCell="Q48" sqref="Q48"/>
    </sheetView>
  </sheetViews>
  <sheetFormatPr defaultRowHeight="15" x14ac:dyDescent="0.2"/>
  <cols>
    <col min="1" max="1" width="7.28515625" style="3" customWidth="1"/>
    <col min="2" max="2" width="52.42578125" style="37" customWidth="1"/>
    <col min="3" max="3" width="9.140625" style="3"/>
    <col min="4" max="4" width="11.85546875" style="42" customWidth="1"/>
    <col min="5" max="5" width="14.5703125" style="3" customWidth="1"/>
    <col min="6" max="6" width="15.5703125" style="3" customWidth="1"/>
    <col min="7" max="7" width="14.5703125" style="3" customWidth="1"/>
    <col min="8" max="8" width="15.85546875" style="3" customWidth="1"/>
    <col min="9" max="9" width="15.5703125" style="3" customWidth="1"/>
    <col min="10" max="10" width="15.42578125" style="3" customWidth="1"/>
    <col min="11" max="11" width="21.5703125" style="3" customWidth="1"/>
    <col min="12" max="16384" width="9.140625" style="3"/>
  </cols>
  <sheetData>
    <row r="2" spans="1:11" x14ac:dyDescent="0.2">
      <c r="A2" s="1"/>
      <c r="B2" s="33"/>
      <c r="C2" s="2"/>
      <c r="D2" s="39"/>
      <c r="H2" s="4"/>
      <c r="I2" s="2"/>
      <c r="J2" s="2"/>
      <c r="K2" s="2"/>
    </row>
    <row r="3" spans="1:11" x14ac:dyDescent="0.2">
      <c r="A3" s="1"/>
      <c r="B3" s="33"/>
      <c r="C3" s="2"/>
      <c r="D3" s="39"/>
      <c r="H3" s="4"/>
      <c r="I3" s="2"/>
      <c r="J3" s="2"/>
      <c r="K3" s="2"/>
    </row>
    <row r="4" spans="1:11" ht="15.75" x14ac:dyDescent="0.2">
      <c r="A4" s="5" t="s">
        <v>0</v>
      </c>
      <c r="B4" s="34"/>
      <c r="C4" s="6"/>
      <c r="D4" s="40"/>
      <c r="E4" s="7"/>
      <c r="F4" s="7"/>
      <c r="G4" s="8"/>
      <c r="H4" s="9"/>
      <c r="I4" s="8"/>
      <c r="J4" s="8"/>
      <c r="K4" s="8"/>
    </row>
    <row r="5" spans="1:11" ht="15.75" x14ac:dyDescent="0.2">
      <c r="A5" s="5"/>
      <c r="B5" s="34"/>
      <c r="C5" s="6"/>
      <c r="D5" s="40"/>
      <c r="E5" s="7"/>
      <c r="F5" s="7"/>
      <c r="G5" s="8"/>
      <c r="H5" s="9"/>
      <c r="I5" s="8"/>
      <c r="J5" s="8"/>
      <c r="K5" s="8"/>
    </row>
    <row r="6" spans="1:11" ht="15.75" x14ac:dyDescent="0.2">
      <c r="A6" s="10"/>
      <c r="B6" s="35"/>
      <c r="C6" s="11"/>
      <c r="D6" s="41"/>
      <c r="E6" s="7"/>
      <c r="F6" s="7"/>
      <c r="G6" s="8"/>
      <c r="H6" s="9"/>
      <c r="I6" s="8"/>
      <c r="J6" s="8"/>
      <c r="K6" s="8"/>
    </row>
    <row r="7" spans="1:11" ht="15.75" customHeight="1" x14ac:dyDescent="0.2">
      <c r="A7" s="82" t="s">
        <v>1</v>
      </c>
      <c r="B7" s="82"/>
      <c r="C7" s="82"/>
      <c r="D7" s="82"/>
      <c r="E7" s="82"/>
      <c r="F7" s="82"/>
      <c r="G7" s="82"/>
      <c r="H7" s="82"/>
      <c r="I7" s="82"/>
      <c r="J7" s="82"/>
      <c r="K7" s="82"/>
    </row>
    <row r="8" spans="1:11" ht="39" customHeight="1" x14ac:dyDescent="0.2">
      <c r="A8" s="83" t="s">
        <v>96</v>
      </c>
      <c r="B8" s="83"/>
      <c r="C8" s="83"/>
      <c r="D8" s="83"/>
      <c r="E8" s="83"/>
      <c r="F8" s="83"/>
      <c r="G8" s="83"/>
      <c r="H8" s="83"/>
      <c r="I8" s="83"/>
      <c r="J8" s="83"/>
      <c r="K8" s="83"/>
    </row>
    <row r="9" spans="1:11" ht="45" customHeight="1" x14ac:dyDescent="0.2">
      <c r="A9" s="84" t="s">
        <v>2</v>
      </c>
      <c r="B9" s="84"/>
      <c r="C9" s="84"/>
      <c r="D9" s="84"/>
      <c r="E9" s="84"/>
      <c r="F9" s="84"/>
      <c r="G9" s="84"/>
      <c r="H9" s="84"/>
      <c r="I9" s="84"/>
      <c r="J9" s="84"/>
      <c r="K9" s="84"/>
    </row>
    <row r="10" spans="1:11" ht="32.25" customHeight="1" x14ac:dyDescent="0.2">
      <c r="A10" s="84" t="s">
        <v>3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</row>
    <row r="11" spans="1:11" ht="15.75" x14ac:dyDescent="0.2">
      <c r="A11" s="88" t="s">
        <v>4</v>
      </c>
      <c r="B11" s="89" t="s">
        <v>5</v>
      </c>
      <c r="C11" s="89" t="s">
        <v>6</v>
      </c>
      <c r="D11" s="91" t="s">
        <v>12</v>
      </c>
      <c r="E11" s="87" t="s">
        <v>7</v>
      </c>
      <c r="F11" s="87"/>
      <c r="G11" s="87"/>
      <c r="H11" s="87" t="s">
        <v>8</v>
      </c>
      <c r="I11" s="87"/>
      <c r="J11" s="87"/>
      <c r="K11" s="85" t="s">
        <v>15</v>
      </c>
    </row>
    <row r="12" spans="1:11" ht="15.75" x14ac:dyDescent="0.2">
      <c r="A12" s="88"/>
      <c r="B12" s="90"/>
      <c r="C12" s="89"/>
      <c r="D12" s="91"/>
      <c r="E12" s="12" t="s">
        <v>9</v>
      </c>
      <c r="F12" s="12" t="s">
        <v>10</v>
      </c>
      <c r="G12" s="12" t="s">
        <v>11</v>
      </c>
      <c r="H12" s="12" t="s">
        <v>9</v>
      </c>
      <c r="I12" s="12" t="s">
        <v>10</v>
      </c>
      <c r="J12" s="12" t="s">
        <v>11</v>
      </c>
      <c r="K12" s="86"/>
    </row>
    <row r="13" spans="1:11" ht="45" customHeight="1" x14ac:dyDescent="0.2">
      <c r="A13" s="45">
        <v>1</v>
      </c>
      <c r="B13" s="45" t="str">
        <f>[1]Витраж!C20</f>
        <v>Изготовление и монтаж витражных конструкций из "холодного" алюминиевого профиля. ВТ1/ВТ1л</v>
      </c>
      <c r="C13" s="45" t="s">
        <v>91</v>
      </c>
      <c r="D13" s="46">
        <v>1022.84</v>
      </c>
      <c r="E13" s="47"/>
      <c r="F13" s="47"/>
      <c r="G13" s="48"/>
      <c r="H13" s="49">
        <f t="shared" ref="H13:I13" si="0">H15+H17+H19+H21</f>
        <v>0</v>
      </c>
      <c r="I13" s="49">
        <f t="shared" si="0"/>
        <v>0</v>
      </c>
      <c r="J13" s="49">
        <f>J15+J17+J19+J21</f>
        <v>0</v>
      </c>
      <c r="K13" s="44"/>
    </row>
    <row r="14" spans="1:11" ht="66.75" customHeight="1" x14ac:dyDescent="0.2">
      <c r="A14" s="77"/>
      <c r="B14" s="79" t="str">
        <f>[1]Витраж!C21</f>
        <v>Витражный блок ВТ1.1 (5190х39400(h)), включая все материалы  и работы для устройства вертикальных и горизонтальных примыканий витражного блока  к стенам, перегородкам лоджий, балконным плитам, плитам перекрытий и покрытий; нащельников для соединения угловых стоек, для торцов балконных перегородок, гидроизоляции узла примыкания к балконному ограждению и плите покрытия. Остекление лоджий листовым стеклом толщиной не менее 5 мм*. Цвет профиля RAL 8025</v>
      </c>
      <c r="C14" s="50" t="s">
        <v>90</v>
      </c>
      <c r="D14" s="51">
        <v>2</v>
      </c>
      <c r="E14" s="50"/>
      <c r="F14" s="50"/>
      <c r="G14" s="50"/>
      <c r="H14" s="50"/>
      <c r="I14" s="50"/>
      <c r="J14" s="50"/>
      <c r="K14" s="50"/>
    </row>
    <row r="15" spans="1:11" ht="90.75" customHeight="1" x14ac:dyDescent="0.2">
      <c r="A15" s="78"/>
      <c r="B15" s="80"/>
      <c r="C15" s="50" t="s">
        <v>91</v>
      </c>
      <c r="D15" s="51">
        <v>408.98</v>
      </c>
      <c r="E15" s="50"/>
      <c r="F15" s="50"/>
      <c r="G15" s="50">
        <f>E15+F15</f>
        <v>0</v>
      </c>
      <c r="H15" s="50">
        <f>D15*E15</f>
        <v>0</v>
      </c>
      <c r="I15" s="50">
        <f>D15*F15</f>
        <v>0</v>
      </c>
      <c r="J15" s="50">
        <f>SUM(H15:I15)</f>
        <v>0</v>
      </c>
      <c r="K15" s="50"/>
    </row>
    <row r="16" spans="1:11" ht="78" customHeight="1" x14ac:dyDescent="0.2">
      <c r="A16" s="77"/>
      <c r="B16" s="79" t="str">
        <f>[1]Витраж!C23</f>
        <v>Витражный блок ВТ1.2 (1300х39400(h)), включая все материалы  и работы для устройства вертикальных и горизонтальных примыканий витражного блока  к стенам, перегородкам лоджий, балконным плитам, плитам перекрытий и покрытий; нащельников для соединения угловых стоек, для торцов балконных перегородок, гидроизоляции узла примыкания к балконному ограждению и плите покрытия. Остекление лоджий листовым стеклом толщиной не менее 5 мм*. Цвет профиля RAL 8025</v>
      </c>
      <c r="C16" s="50" t="s">
        <v>90</v>
      </c>
      <c r="D16" s="51">
        <v>2</v>
      </c>
      <c r="E16" s="50"/>
      <c r="F16" s="50" t="s">
        <v>95</v>
      </c>
      <c r="G16" s="50"/>
      <c r="H16" s="50"/>
      <c r="I16" s="50"/>
      <c r="J16" s="50"/>
      <c r="K16" s="50"/>
    </row>
    <row r="17" spans="1:11" ht="101.25" customHeight="1" x14ac:dyDescent="0.2">
      <c r="A17" s="78"/>
      <c r="B17" s="80"/>
      <c r="C17" s="50" t="s">
        <v>91</v>
      </c>
      <c r="D17" s="51">
        <v>102.44</v>
      </c>
      <c r="E17" s="50"/>
      <c r="F17" s="50"/>
      <c r="G17" s="50">
        <f>E17+F17</f>
        <v>0</v>
      </c>
      <c r="H17" s="50">
        <f>D17*E17</f>
        <v>0</v>
      </c>
      <c r="I17" s="50">
        <f>D17*F17</f>
        <v>0</v>
      </c>
      <c r="J17" s="50">
        <f>SUM(H17:I17)</f>
        <v>0</v>
      </c>
      <c r="K17" s="50"/>
    </row>
    <row r="18" spans="1:11" ht="78" customHeight="1" x14ac:dyDescent="0.2">
      <c r="A18" s="77"/>
      <c r="B18" s="79" t="str">
        <f>[1]Витраж!C25</f>
        <v>Витражный блок ВТ1.1л (5190х39400(h)), включая все материалы  и работы для устройства вертикальных и горизонтальных примыканий витражного блока  к стенам, перегородкам лоджий, балконным плитам, плитам перекрытий и покрытий; нащельников для соединения угловых стоек, для торцов балконных перегородок, гидроизоляции узла примыкания к балконному ограждению и плите покрытия. Остекление лоджий листовым стеклом толщиной не менее 5 мм*. Цвет профиля RAL 8025</v>
      </c>
      <c r="C18" s="50" t="s">
        <v>90</v>
      </c>
      <c r="D18" s="51">
        <v>2</v>
      </c>
      <c r="E18" s="50"/>
      <c r="F18" s="50"/>
      <c r="G18" s="50"/>
      <c r="H18" s="50"/>
      <c r="I18" s="50"/>
      <c r="J18" s="50"/>
      <c r="K18" s="50"/>
    </row>
    <row r="19" spans="1:11" ht="101.25" customHeight="1" x14ac:dyDescent="0.2">
      <c r="A19" s="78"/>
      <c r="B19" s="80"/>
      <c r="C19" s="50" t="s">
        <v>91</v>
      </c>
      <c r="D19" s="51">
        <v>408.98</v>
      </c>
      <c r="E19" s="50"/>
      <c r="F19" s="50"/>
      <c r="G19" s="50">
        <f t="shared" ref="G19:G38" si="1">E19+F19</f>
        <v>0</v>
      </c>
      <c r="H19" s="50">
        <f t="shared" ref="H19:H38" si="2">D19*E19</f>
        <v>0</v>
      </c>
      <c r="I19" s="50">
        <f t="shared" ref="I19:I38" si="3">D19*F19</f>
        <v>0</v>
      </c>
      <c r="J19" s="50">
        <f t="shared" ref="J19:J38" si="4">SUM(H19:I19)</f>
        <v>0</v>
      </c>
      <c r="K19" s="50"/>
    </row>
    <row r="20" spans="1:11" ht="78" customHeight="1" x14ac:dyDescent="0.2">
      <c r="A20" s="77"/>
      <c r="B20" s="79" t="str">
        <f>[1]Витраж!C27</f>
        <v>Витражный блок ВТ1.2л (1300х39400(h)), включая все материалы  и работы для устройства вертикальных и горизонтальных примыканий витражного блока  к стенам, перегородкам лоджий, балконным плитам, плитам перекрытий и покрытий; нащельников для соединения угловых стоек, для торцов балконных перегородок, гидроизоляции узла примыкания к балконному ограждению и плите покрытия. Остекление лоджий листовым стеклом толщиной не менее 5 мм*. Цвет профиля RAL 8025</v>
      </c>
      <c r="C20" s="50" t="s">
        <v>90</v>
      </c>
      <c r="D20" s="51">
        <v>2</v>
      </c>
      <c r="E20" s="50"/>
      <c r="F20" s="50"/>
      <c r="G20" s="50"/>
      <c r="H20" s="50"/>
      <c r="I20" s="50"/>
      <c r="J20" s="50"/>
      <c r="K20" s="50"/>
    </row>
    <row r="21" spans="1:11" ht="101.25" customHeight="1" x14ac:dyDescent="0.2">
      <c r="A21" s="78"/>
      <c r="B21" s="80"/>
      <c r="C21" s="50" t="s">
        <v>91</v>
      </c>
      <c r="D21" s="51">
        <v>102.44</v>
      </c>
      <c r="E21" s="50"/>
      <c r="F21" s="50"/>
      <c r="G21" s="50">
        <f t="shared" si="1"/>
        <v>0</v>
      </c>
      <c r="H21" s="50">
        <f t="shared" si="2"/>
        <v>0</v>
      </c>
      <c r="I21" s="50">
        <f t="shared" si="3"/>
        <v>0</v>
      </c>
      <c r="J21" s="50">
        <f t="shared" si="4"/>
        <v>0</v>
      </c>
      <c r="K21" s="50"/>
    </row>
    <row r="22" spans="1:11" ht="51" customHeight="1" x14ac:dyDescent="0.2">
      <c r="A22" s="52">
        <v>2</v>
      </c>
      <c r="B22" s="59" t="str">
        <f>[1]Витраж!C29</f>
        <v>Изготовление и монтаж витражных конструкций из "холодного" алюминиевого профиля. ВТ2</v>
      </c>
      <c r="C22" s="52" t="s">
        <v>91</v>
      </c>
      <c r="D22" s="55">
        <v>284.47000000000003</v>
      </c>
      <c r="E22" s="50"/>
      <c r="F22" s="50"/>
      <c r="G22" s="50"/>
      <c r="H22" s="50">
        <f t="shared" ref="H22:I22" si="5">H24</f>
        <v>0</v>
      </c>
      <c r="I22" s="50">
        <f t="shared" si="5"/>
        <v>0</v>
      </c>
      <c r="J22" s="52">
        <f>J24</f>
        <v>0</v>
      </c>
      <c r="K22" s="50"/>
    </row>
    <row r="23" spans="1:11" ht="81" customHeight="1" x14ac:dyDescent="0.2">
      <c r="A23" s="77"/>
      <c r="B23" s="79" t="str">
        <f>[1]Витраж!C30</f>
        <v>Витражный блок ВТ2 (2300х39155(h)), включая все материалы  и работы для устройства вертикальных и горизонтальных примыканий витражного блока  к стенам, перегородкам лоджий, балконным плитам, плитам перекрытий и покрытий; нащельников для соединения угловых стоек, для торцов балконных перегородок, гидроизоляции узла примыкания к балконному ограждению и плите покрытия. Остекление лоджий листовым стеклом толщиной не менее 5 мм*. Цвет профиля RAL 8025 (в/о 7-9)</v>
      </c>
      <c r="C23" s="50" t="s">
        <v>90</v>
      </c>
      <c r="D23" s="51">
        <v>3</v>
      </c>
      <c r="E23" s="50"/>
      <c r="F23" s="50"/>
      <c r="G23" s="50"/>
      <c r="H23" s="50"/>
      <c r="I23" s="50"/>
      <c r="J23" s="50"/>
      <c r="K23" s="50"/>
    </row>
    <row r="24" spans="1:11" ht="84" customHeight="1" x14ac:dyDescent="0.2">
      <c r="A24" s="78"/>
      <c r="B24" s="81"/>
      <c r="C24" s="50" t="s">
        <v>91</v>
      </c>
      <c r="D24" s="51">
        <v>284.47000000000003</v>
      </c>
      <c r="E24" s="50"/>
      <c r="F24" s="50"/>
      <c r="G24" s="50">
        <f t="shared" si="1"/>
        <v>0</v>
      </c>
      <c r="H24" s="50">
        <f t="shared" si="2"/>
        <v>0</v>
      </c>
      <c r="I24" s="50">
        <f t="shared" si="3"/>
        <v>0</v>
      </c>
      <c r="J24" s="50">
        <f t="shared" si="4"/>
        <v>0</v>
      </c>
      <c r="K24" s="50"/>
    </row>
    <row r="25" spans="1:11" ht="60" customHeight="1" x14ac:dyDescent="0.2">
      <c r="A25" s="60">
        <v>3</v>
      </c>
      <c r="B25" s="61" t="str">
        <f>[1]Витраж!C32</f>
        <v>Изготовление и монтаж витражных конструкций из "холодного" алюминиевого профиля. ВТ3</v>
      </c>
      <c r="C25" s="52" t="s">
        <v>91</v>
      </c>
      <c r="D25" s="55">
        <v>284.47000000000003</v>
      </c>
      <c r="E25" s="50"/>
      <c r="F25" s="50"/>
      <c r="G25" s="50"/>
      <c r="H25" s="50">
        <f t="shared" ref="H25:I25" si="6">H27</f>
        <v>0</v>
      </c>
      <c r="I25" s="50">
        <f t="shared" si="6"/>
        <v>0</v>
      </c>
      <c r="J25" s="52">
        <f>J27</f>
        <v>0</v>
      </c>
      <c r="K25" s="50"/>
    </row>
    <row r="26" spans="1:11" ht="80.25" customHeight="1" x14ac:dyDescent="0.2">
      <c r="A26" s="77"/>
      <c r="B26" s="79" t="str">
        <f>[1]Витраж!C33</f>
        <v>Витражный блок ВТ3 (2300х41228(h)), включая все материалы  и работы для устройства вертикальных и горизонтальных примыканий витражного блока  к стенам, перегородкам лоджий, балконным плитам, плитам перекрытий и покрытий; нащельников для соединения угловых стоек, для торцов балконных перегородок, гидроизоляции узла примыкания к балконному ограждению и плите покрытия. Остекление лоджий листовым стеклом толщиной не менее 5 мм*. Цвет профиля RAL 8025</v>
      </c>
      <c r="C26" s="50" t="s">
        <v>90</v>
      </c>
      <c r="D26" s="51">
        <v>3</v>
      </c>
      <c r="E26" s="50"/>
      <c r="F26" s="50"/>
      <c r="G26" s="50"/>
      <c r="H26" s="50"/>
      <c r="I26" s="50"/>
      <c r="J26" s="50"/>
      <c r="K26" s="50"/>
    </row>
    <row r="27" spans="1:11" ht="97.5" customHeight="1" x14ac:dyDescent="0.2">
      <c r="A27" s="78"/>
      <c r="B27" s="80"/>
      <c r="C27" s="50" t="s">
        <v>91</v>
      </c>
      <c r="D27" s="51">
        <v>284.47000000000003</v>
      </c>
      <c r="E27" s="50"/>
      <c r="F27" s="50"/>
      <c r="G27" s="50">
        <f t="shared" si="1"/>
        <v>0</v>
      </c>
      <c r="H27" s="50">
        <f t="shared" si="2"/>
        <v>0</v>
      </c>
      <c r="I27" s="50">
        <f t="shared" si="3"/>
        <v>0</v>
      </c>
      <c r="J27" s="50">
        <f t="shared" si="4"/>
        <v>0</v>
      </c>
      <c r="K27" s="50"/>
    </row>
    <row r="28" spans="1:11" ht="97.5" customHeight="1" x14ac:dyDescent="0.2">
      <c r="A28" s="60">
        <v>4</v>
      </c>
      <c r="B28" s="61" t="str">
        <f>[1]Витраж!C35</f>
        <v>Изготовление и монтаж витражных конструкций из "холодного" алюминиевого профиля. ВТ4</v>
      </c>
      <c r="C28" s="52" t="s">
        <v>91</v>
      </c>
      <c r="D28" s="55">
        <v>3426.3</v>
      </c>
      <c r="E28" s="50"/>
      <c r="F28" s="50"/>
      <c r="G28" s="50"/>
      <c r="H28" s="50">
        <f t="shared" ref="H28:I28" si="7">H30+H32+H34+H36+H38</f>
        <v>0</v>
      </c>
      <c r="I28" s="50">
        <f t="shared" si="7"/>
        <v>0</v>
      </c>
      <c r="J28" s="52">
        <f>J30+J32+J34+J36+J38</f>
        <v>0</v>
      </c>
      <c r="K28" s="50"/>
    </row>
    <row r="29" spans="1:11" ht="96" customHeight="1" x14ac:dyDescent="0.2">
      <c r="A29" s="77"/>
      <c r="B29" s="79" t="str">
        <f>[1]Витраж!C36</f>
        <v>Витражный блок ВТ4.1 (1610х39400(h)), включая все материалы  и работы для устройства вертикальных и горизонтальных примыканий витражного блока  к стенам, перегородкам лоджий, балконным плитам, плитам перекрытий и покрытий; нащельников для соединения угловых стоек, для торцов балконных перегородок, гидроизоляции узла примыкания к балконному ограждению и плите покрытия. Остекление лоджий листовым стеклом толщиной не менее 5 мм*. Цвет профиля RAL 1001</v>
      </c>
      <c r="C29" s="50" t="s">
        <v>90</v>
      </c>
      <c r="D29" s="51">
        <v>2</v>
      </c>
      <c r="E29" s="50"/>
      <c r="F29" s="50"/>
      <c r="G29" s="50"/>
      <c r="H29" s="50"/>
      <c r="I29" s="50"/>
      <c r="J29" s="50"/>
      <c r="K29" s="50"/>
    </row>
    <row r="30" spans="1:11" ht="91.5" customHeight="1" x14ac:dyDescent="0.2">
      <c r="A30" s="78"/>
      <c r="B30" s="81"/>
      <c r="C30" s="50" t="s">
        <v>91</v>
      </c>
      <c r="D30" s="51">
        <v>126.86</v>
      </c>
      <c r="E30" s="50"/>
      <c r="F30" s="50"/>
      <c r="G30" s="50">
        <f t="shared" si="1"/>
        <v>0</v>
      </c>
      <c r="H30" s="50">
        <f t="shared" si="2"/>
        <v>0</v>
      </c>
      <c r="I30" s="50">
        <f t="shared" si="3"/>
        <v>0</v>
      </c>
      <c r="J30" s="50">
        <f t="shared" si="4"/>
        <v>0</v>
      </c>
      <c r="K30" s="50"/>
    </row>
    <row r="31" spans="1:11" ht="80.25" customHeight="1" x14ac:dyDescent="0.2">
      <c r="A31" s="77"/>
      <c r="B31" s="79" t="str">
        <f>[1]Витраж!C38</f>
        <v>Витражный блок ВТ4.2 (6144х39400(h)), включая все материалы  и работы для устройства вертикальных и горизонтальных примыканий витражного блока  к стенам, перегородкам лоджий, балконным плитам, плитам перекрытий и покрытий; нащельников для соединения угловых стоек, для торцов балконных перегородок, гидроизоляции узла примыкания к балконному ограждению и плите покрытия. Остекление лоджий листовым стеклом толщиной не менее 5 мм*. Цвет профиля RAL 1001</v>
      </c>
      <c r="C31" s="50" t="s">
        <v>90</v>
      </c>
      <c r="D31" s="51">
        <v>10</v>
      </c>
      <c r="E31" s="50"/>
      <c r="F31" s="50"/>
      <c r="G31" s="50"/>
      <c r="H31" s="50"/>
      <c r="I31" s="50"/>
      <c r="J31" s="50"/>
      <c r="K31" s="50"/>
    </row>
    <row r="32" spans="1:11" ht="97.5" customHeight="1" x14ac:dyDescent="0.2">
      <c r="A32" s="78"/>
      <c r="B32" s="81"/>
      <c r="C32" s="50" t="s">
        <v>91</v>
      </c>
      <c r="D32" s="51">
        <v>2420.7399999999998</v>
      </c>
      <c r="E32" s="50"/>
      <c r="F32" s="50"/>
      <c r="G32" s="50">
        <f t="shared" si="1"/>
        <v>0</v>
      </c>
      <c r="H32" s="50">
        <f t="shared" si="2"/>
        <v>0</v>
      </c>
      <c r="I32" s="50">
        <f t="shared" si="3"/>
        <v>0</v>
      </c>
      <c r="J32" s="50">
        <f t="shared" si="4"/>
        <v>0</v>
      </c>
      <c r="K32" s="50"/>
    </row>
    <row r="33" spans="1:11" ht="80.25" customHeight="1" x14ac:dyDescent="0.2">
      <c r="A33" s="77"/>
      <c r="B33" s="79" t="str">
        <f>[1]Витраж!C40</f>
        <v>Витражный блок ВТ4.3 (741х39400(h)), включая все материалы  и работы для устройства вертикальных и горизонтальных примыканий витражного блока  к стенам, перегородкам лоджий, балконным плитам, плитам перекрытий и покрытий; нащельников для соединения угловых стоек, для торцов балконных перегородок, гидроизоляции узла примыкания к балконному ограждению и плите покрытия. Остекление лоджий листовым стеклом толщиной не менее 5 мм*. Цвет профиля RAL 1001</v>
      </c>
      <c r="C33" s="50" t="s">
        <v>90</v>
      </c>
      <c r="D33" s="51">
        <v>10</v>
      </c>
      <c r="E33" s="50"/>
      <c r="F33" s="50"/>
      <c r="G33" s="50"/>
      <c r="H33" s="50"/>
      <c r="I33" s="50"/>
      <c r="J33" s="50"/>
      <c r="K33" s="50"/>
    </row>
    <row r="34" spans="1:11" ht="97.5" customHeight="1" x14ac:dyDescent="0.2">
      <c r="A34" s="78"/>
      <c r="B34" s="81"/>
      <c r="C34" s="50" t="s">
        <v>91</v>
      </c>
      <c r="D34" s="51">
        <v>291.95</v>
      </c>
      <c r="E34" s="50"/>
      <c r="F34" s="50"/>
      <c r="G34" s="50">
        <f t="shared" si="1"/>
        <v>0</v>
      </c>
      <c r="H34" s="50">
        <f t="shared" si="2"/>
        <v>0</v>
      </c>
      <c r="I34" s="50">
        <f t="shared" si="3"/>
        <v>0</v>
      </c>
      <c r="J34" s="50">
        <f t="shared" si="4"/>
        <v>0</v>
      </c>
      <c r="K34" s="50"/>
    </row>
    <row r="35" spans="1:11" ht="80.25" customHeight="1" x14ac:dyDescent="0.2">
      <c r="A35" s="77"/>
      <c r="B35" s="79" t="str">
        <f>[1]Витраж!C42</f>
        <v>Витражный блок ВТ4.4 (6516х39400(h)), включая все материалы  и работы для устройства вертикальных и горизонтальных примыканий витражного блока  к стенам, перегородкам лоджий, балконным плитам, плитам перекрытий и покрытий; нащельников для соединения угловых стоек, для торцов балконных перегородок, гидроизоляции узла примыкания к балконному ограждению и плите покрытия. Остекление лоджий листовым стеклом толщиной не менее 5 мм*. Цвет профиля RAL 1001</v>
      </c>
      <c r="C35" s="50" t="s">
        <v>90</v>
      </c>
      <c r="D35" s="51">
        <v>2</v>
      </c>
      <c r="E35" s="50"/>
      <c r="F35" s="50"/>
      <c r="G35" s="50"/>
      <c r="H35" s="50"/>
      <c r="I35" s="50"/>
      <c r="J35" s="50"/>
      <c r="K35" s="50"/>
    </row>
    <row r="36" spans="1:11" ht="97.5" customHeight="1" x14ac:dyDescent="0.2">
      <c r="A36" s="78"/>
      <c r="B36" s="81"/>
      <c r="C36" s="50" t="s">
        <v>91</v>
      </c>
      <c r="D36" s="51">
        <v>513.46</v>
      </c>
      <c r="E36" s="50"/>
      <c r="F36" s="50"/>
      <c r="G36" s="50">
        <f t="shared" si="1"/>
        <v>0</v>
      </c>
      <c r="H36" s="50">
        <f t="shared" si="2"/>
        <v>0</v>
      </c>
      <c r="I36" s="50">
        <f t="shared" si="3"/>
        <v>0</v>
      </c>
      <c r="J36" s="50">
        <f t="shared" si="4"/>
        <v>0</v>
      </c>
      <c r="K36" s="50"/>
    </row>
    <row r="37" spans="1:11" ht="80.25" customHeight="1" x14ac:dyDescent="0.2">
      <c r="A37" s="77"/>
      <c r="B37" s="79" t="str">
        <f>[1]Витраж!C44</f>
        <v>Витражный блок ВТ4.5 (930х39400(h)), включая все материалы  и работы для устройства вертикальных и горизонтальных примыканий витражного блока  к стенам, перегородкам лоджий, балконным плитам, плитам перекрытий и покрытий; нащельников для соединения угловых стоек, для торцов балконных перегородок, гидроизоляции узла примыкания к балконному ограждению и плите покрытия. Остекление лоджий листовым стеклом толщиной не менее 5 мм*. Цвет профиля RAL 1001</v>
      </c>
      <c r="C37" s="50" t="s">
        <v>90</v>
      </c>
      <c r="D37" s="51">
        <v>2</v>
      </c>
      <c r="E37" s="50"/>
      <c r="F37" s="50"/>
      <c r="G37" s="50"/>
      <c r="H37" s="50"/>
      <c r="I37" s="50"/>
      <c r="J37" s="50"/>
      <c r="K37" s="50"/>
    </row>
    <row r="38" spans="1:11" ht="97.5" customHeight="1" x14ac:dyDescent="0.2">
      <c r="A38" s="78"/>
      <c r="B38" s="81"/>
      <c r="C38" s="50" t="s">
        <v>91</v>
      </c>
      <c r="D38" s="51">
        <v>73.28</v>
      </c>
      <c r="E38" s="50"/>
      <c r="F38" s="50"/>
      <c r="G38" s="50">
        <f t="shared" si="1"/>
        <v>0</v>
      </c>
      <c r="H38" s="50">
        <f t="shared" si="2"/>
        <v>0</v>
      </c>
      <c r="I38" s="50">
        <f t="shared" si="3"/>
        <v>0</v>
      </c>
      <c r="J38" s="50">
        <f t="shared" si="4"/>
        <v>0</v>
      </c>
      <c r="K38" s="50"/>
    </row>
    <row r="39" spans="1:11" x14ac:dyDescent="0.2">
      <c r="A39" s="53"/>
      <c r="B39" s="13" t="s">
        <v>13</v>
      </c>
      <c r="C39" s="63" t="s">
        <v>91</v>
      </c>
      <c r="D39" s="64">
        <f>D13+D22+D25+D28</f>
        <v>5018.08</v>
      </c>
      <c r="E39" s="53"/>
      <c r="F39" s="53"/>
      <c r="G39" s="53"/>
      <c r="H39" s="53">
        <f t="shared" ref="H39:I39" si="8">H13+H22+H25+H28</f>
        <v>0</v>
      </c>
      <c r="I39" s="53">
        <f t="shared" si="8"/>
        <v>0</v>
      </c>
      <c r="J39" s="62">
        <f>J13+J22+J25+J28</f>
        <v>0</v>
      </c>
      <c r="K39" s="53"/>
    </row>
    <row r="40" spans="1:11" ht="15.75" thickBot="1" x14ac:dyDescent="0.25">
      <c r="A40" s="53"/>
      <c r="B40" s="36" t="s">
        <v>14</v>
      </c>
      <c r="C40" s="53"/>
      <c r="D40" s="54"/>
      <c r="E40" s="53"/>
      <c r="F40" s="53"/>
      <c r="G40" s="53"/>
      <c r="H40" s="53"/>
      <c r="I40" s="53"/>
      <c r="J40" s="53"/>
      <c r="K40" s="53"/>
    </row>
    <row r="41" spans="1:11" x14ac:dyDescent="0.2">
      <c r="A41" s="92"/>
      <c r="B41" s="92"/>
      <c r="C41" s="92"/>
      <c r="D41" s="92"/>
      <c r="E41" s="92"/>
      <c r="F41" s="92"/>
      <c r="G41" s="92"/>
    </row>
    <row r="42" spans="1:11" ht="64.5" customHeight="1" x14ac:dyDescent="0.2">
      <c r="A42" s="56" t="s">
        <v>16</v>
      </c>
      <c r="B42" s="66" t="s">
        <v>92</v>
      </c>
      <c r="C42" s="67"/>
      <c r="D42" s="67"/>
      <c r="E42" s="67"/>
      <c r="F42" s="67"/>
      <c r="G42" s="67"/>
      <c r="H42" s="68"/>
      <c r="I42" s="76"/>
      <c r="J42" s="76"/>
      <c r="K42" s="76"/>
    </row>
    <row r="43" spans="1:11" ht="15.75" customHeight="1" x14ac:dyDescent="0.25">
      <c r="A43" s="57" t="s">
        <v>17</v>
      </c>
      <c r="B43" s="69" t="s">
        <v>18</v>
      </c>
      <c r="C43" s="69"/>
      <c r="D43" s="69"/>
      <c r="E43" s="69"/>
      <c r="F43" s="69"/>
      <c r="G43" s="69"/>
      <c r="H43" s="69"/>
      <c r="I43" s="95"/>
      <c r="J43" s="95"/>
      <c r="K43" s="95"/>
    </row>
    <row r="44" spans="1:11" ht="15" customHeight="1" x14ac:dyDescent="0.2">
      <c r="A44" s="14" t="s">
        <v>19</v>
      </c>
      <c r="B44" s="70" t="s">
        <v>20</v>
      </c>
      <c r="C44" s="70"/>
      <c r="D44" s="70"/>
      <c r="E44" s="70"/>
      <c r="F44" s="70"/>
      <c r="G44" s="70"/>
      <c r="H44" s="70"/>
      <c r="I44" s="96" t="s">
        <v>97</v>
      </c>
      <c r="J44" s="96"/>
      <c r="K44" s="96"/>
    </row>
    <row r="45" spans="1:11" ht="15" customHeight="1" x14ac:dyDescent="0.2">
      <c r="A45" s="14" t="s">
        <v>21</v>
      </c>
      <c r="B45" s="70" t="s">
        <v>22</v>
      </c>
      <c r="C45" s="70"/>
      <c r="D45" s="70"/>
      <c r="E45" s="70"/>
      <c r="F45" s="70"/>
      <c r="G45" s="70"/>
      <c r="H45" s="70"/>
      <c r="I45" s="76" t="s">
        <v>23</v>
      </c>
      <c r="J45" s="76"/>
      <c r="K45" s="76"/>
    </row>
    <row r="46" spans="1:11" ht="15" customHeight="1" x14ac:dyDescent="0.2">
      <c r="A46" s="14" t="s">
        <v>24</v>
      </c>
      <c r="B46" s="70" t="s">
        <v>25</v>
      </c>
      <c r="C46" s="70"/>
      <c r="D46" s="70"/>
      <c r="E46" s="70"/>
      <c r="F46" s="70"/>
      <c r="G46" s="70"/>
      <c r="H46" s="70"/>
      <c r="I46" s="76" t="s">
        <v>93</v>
      </c>
      <c r="J46" s="76"/>
      <c r="K46" s="76"/>
    </row>
    <row r="47" spans="1:11" ht="15" customHeight="1" x14ac:dyDescent="0.2">
      <c r="A47" s="14" t="s">
        <v>26</v>
      </c>
      <c r="B47" s="70" t="s">
        <v>27</v>
      </c>
      <c r="C47" s="70"/>
      <c r="D47" s="70"/>
      <c r="E47" s="70"/>
      <c r="F47" s="70"/>
      <c r="G47" s="70"/>
      <c r="H47" s="70"/>
      <c r="I47" s="96"/>
      <c r="J47" s="96"/>
      <c r="K47" s="96"/>
    </row>
    <row r="48" spans="1:11" ht="71.25" customHeight="1" x14ac:dyDescent="0.2">
      <c r="A48" s="14" t="s">
        <v>28</v>
      </c>
      <c r="B48" s="71" t="s">
        <v>94</v>
      </c>
      <c r="C48" s="71"/>
      <c r="D48" s="71"/>
      <c r="E48" s="71"/>
      <c r="F48" s="71"/>
      <c r="G48" s="71"/>
      <c r="H48" s="71"/>
      <c r="I48" s="76"/>
      <c r="J48" s="76"/>
      <c r="K48" s="76"/>
    </row>
    <row r="49" spans="1:14" ht="15.75" customHeight="1" x14ac:dyDescent="0.25">
      <c r="A49" s="57" t="s">
        <v>29</v>
      </c>
      <c r="B49" s="73" t="s">
        <v>30</v>
      </c>
      <c r="C49" s="74"/>
      <c r="D49" s="74"/>
      <c r="E49" s="74"/>
      <c r="F49" s="74"/>
      <c r="G49" s="74"/>
      <c r="H49" s="75"/>
      <c r="I49" s="95"/>
      <c r="J49" s="95"/>
      <c r="K49" s="95"/>
    </row>
    <row r="50" spans="1:14" ht="79.5" customHeight="1" x14ac:dyDescent="0.2">
      <c r="A50" s="58" t="s">
        <v>31</v>
      </c>
      <c r="B50" s="72" t="s">
        <v>32</v>
      </c>
      <c r="C50" s="72"/>
      <c r="D50" s="72"/>
      <c r="E50" s="72"/>
      <c r="F50" s="72"/>
      <c r="G50" s="72"/>
      <c r="H50" s="72"/>
      <c r="I50" s="94" t="s">
        <v>33</v>
      </c>
      <c r="J50" s="94"/>
      <c r="K50" s="94"/>
    </row>
    <row r="51" spans="1:14" ht="59.25" customHeight="1" x14ac:dyDescent="0.2">
      <c r="A51" s="58" t="s">
        <v>34</v>
      </c>
      <c r="B51" s="72" t="s">
        <v>35</v>
      </c>
      <c r="C51" s="72"/>
      <c r="D51" s="72"/>
      <c r="E51" s="72"/>
      <c r="F51" s="72"/>
      <c r="G51" s="72"/>
      <c r="H51" s="72"/>
      <c r="I51" s="94" t="s">
        <v>33</v>
      </c>
      <c r="J51" s="94"/>
      <c r="K51" s="94"/>
    </row>
    <row r="52" spans="1:14" ht="48" customHeight="1" x14ac:dyDescent="0.2">
      <c r="A52" s="58" t="s">
        <v>36</v>
      </c>
      <c r="B52" s="72" t="s">
        <v>37</v>
      </c>
      <c r="C52" s="72"/>
      <c r="D52" s="72"/>
      <c r="E52" s="72"/>
      <c r="F52" s="72"/>
      <c r="G52" s="72"/>
      <c r="H52" s="72"/>
      <c r="I52" s="94" t="s">
        <v>33</v>
      </c>
      <c r="J52" s="94"/>
      <c r="K52" s="94"/>
    </row>
    <row r="53" spans="1:14" ht="40.5" customHeight="1" x14ac:dyDescent="0.2">
      <c r="A53" s="58" t="s">
        <v>38</v>
      </c>
      <c r="B53" s="72" t="s">
        <v>39</v>
      </c>
      <c r="C53" s="72"/>
      <c r="D53" s="72"/>
      <c r="E53" s="72"/>
      <c r="F53" s="72"/>
      <c r="G53" s="72"/>
      <c r="H53" s="72"/>
      <c r="I53" s="94" t="s">
        <v>33</v>
      </c>
      <c r="J53" s="94"/>
      <c r="K53" s="94"/>
    </row>
    <row r="54" spans="1:14" ht="34.5" customHeight="1" x14ac:dyDescent="0.2">
      <c r="A54" s="58" t="s">
        <v>40</v>
      </c>
      <c r="B54" s="71" t="s">
        <v>41</v>
      </c>
      <c r="C54" s="71"/>
      <c r="D54" s="71"/>
      <c r="E54" s="71"/>
      <c r="F54" s="71"/>
      <c r="G54" s="71"/>
      <c r="H54" s="71"/>
      <c r="I54" s="94" t="s">
        <v>33</v>
      </c>
      <c r="J54" s="94"/>
      <c r="K54" s="94"/>
    </row>
    <row r="55" spans="1:14" ht="44.25" customHeight="1" x14ac:dyDescent="0.2">
      <c r="A55" s="58" t="s">
        <v>42</v>
      </c>
      <c r="B55" s="71" t="s">
        <v>43</v>
      </c>
      <c r="C55" s="71"/>
      <c r="D55" s="71"/>
      <c r="E55" s="71"/>
      <c r="F55" s="71"/>
      <c r="G55" s="71"/>
      <c r="H55" s="71"/>
      <c r="I55" s="94" t="s">
        <v>33</v>
      </c>
      <c r="J55" s="94"/>
      <c r="K55" s="94"/>
    </row>
    <row r="56" spans="1:14" ht="15" customHeight="1" x14ac:dyDescent="0.2"/>
    <row r="57" spans="1:14" ht="75.75" customHeight="1" x14ac:dyDescent="0.2">
      <c r="A57" s="15"/>
      <c r="B57" s="93" t="s">
        <v>44</v>
      </c>
      <c r="C57" s="93"/>
      <c r="D57" s="93"/>
      <c r="E57" s="93"/>
      <c r="F57" s="93"/>
    </row>
    <row r="58" spans="1:14" ht="34.5" customHeight="1" x14ac:dyDescent="0.2">
      <c r="A58" s="16"/>
      <c r="B58" s="38"/>
      <c r="C58" s="17"/>
      <c r="D58" s="43"/>
      <c r="E58" s="17"/>
      <c r="F58" s="17"/>
    </row>
    <row r="59" spans="1:14" ht="145.5" customHeight="1" x14ac:dyDescent="0.2">
      <c r="A59" s="16"/>
      <c r="B59" s="65" t="s">
        <v>87</v>
      </c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</row>
    <row r="60" spans="1:14" ht="21.75" customHeight="1" x14ac:dyDescent="0.2">
      <c r="A60" s="16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32"/>
      <c r="M60" s="32"/>
      <c r="N60" s="32"/>
    </row>
    <row r="61" spans="1:14" ht="19.5" customHeight="1" x14ac:dyDescent="0.25">
      <c r="A61" s="16"/>
      <c r="B61" s="29" t="s">
        <v>78</v>
      </c>
      <c r="C61" s="29"/>
      <c r="D61" s="29"/>
      <c r="E61" s="29"/>
      <c r="F61" s="29"/>
      <c r="G61" s="29"/>
      <c r="H61" s="29"/>
      <c r="I61" s="29"/>
      <c r="J61" s="29"/>
      <c r="K61" s="29"/>
    </row>
    <row r="62" spans="1:14" ht="20.25" customHeight="1" x14ac:dyDescent="0.25">
      <c r="A62" s="16"/>
      <c r="B62" s="29" t="s">
        <v>79</v>
      </c>
      <c r="C62" s="29"/>
      <c r="D62" s="29"/>
      <c r="E62" s="29"/>
      <c r="F62" s="29"/>
      <c r="G62" s="29"/>
      <c r="H62" s="29"/>
      <c r="I62" s="29"/>
      <c r="J62" s="29"/>
      <c r="K62" s="29"/>
    </row>
    <row r="63" spans="1:14" ht="24.75" customHeight="1" x14ac:dyDescent="0.25">
      <c r="B63" s="29" t="s">
        <v>80</v>
      </c>
      <c r="C63" s="29"/>
      <c r="D63" s="29"/>
      <c r="E63" s="29"/>
      <c r="F63" s="29"/>
      <c r="G63" s="29"/>
      <c r="H63" s="29"/>
      <c r="I63" s="29"/>
      <c r="J63" s="29"/>
      <c r="K63" s="29"/>
    </row>
    <row r="64" spans="1:14" ht="15.75" x14ac:dyDescent="0.25">
      <c r="B64" s="29" t="s">
        <v>81</v>
      </c>
      <c r="C64" s="29"/>
      <c r="D64" s="29"/>
      <c r="E64" s="29"/>
      <c r="F64" s="29"/>
      <c r="G64" s="29"/>
      <c r="H64" s="29"/>
      <c r="I64" s="29"/>
      <c r="J64" s="29"/>
      <c r="K64" s="29"/>
    </row>
    <row r="65" spans="2:22" ht="15.75" x14ac:dyDescent="0.25">
      <c r="B65" s="29" t="s">
        <v>82</v>
      </c>
      <c r="C65" s="29"/>
      <c r="D65" s="29"/>
      <c r="E65" s="29"/>
      <c r="F65" s="29"/>
      <c r="G65" s="29"/>
      <c r="H65" s="29"/>
      <c r="I65" s="29"/>
      <c r="J65" s="29"/>
      <c r="K65" s="29"/>
    </row>
    <row r="66" spans="2:22" ht="15.75" x14ac:dyDescent="0.25">
      <c r="B66" s="29" t="s">
        <v>83</v>
      </c>
      <c r="C66" s="29"/>
      <c r="D66" s="29"/>
      <c r="E66" s="29"/>
      <c r="F66" s="29"/>
      <c r="G66" s="29"/>
      <c r="H66" s="29"/>
      <c r="I66" s="29"/>
      <c r="J66" s="29"/>
      <c r="K66" s="29"/>
    </row>
    <row r="67" spans="2:22" ht="15.75" x14ac:dyDescent="0.25">
      <c r="B67" s="29" t="s">
        <v>84</v>
      </c>
      <c r="C67" s="29"/>
      <c r="D67" s="29"/>
      <c r="E67" s="29"/>
      <c r="F67" s="29"/>
      <c r="G67" s="29"/>
      <c r="H67" s="29"/>
      <c r="I67" s="29"/>
      <c r="J67" s="29"/>
      <c r="K67" s="29"/>
    </row>
    <row r="68" spans="2:22" x14ac:dyDescent="0.2">
      <c r="B68" s="18"/>
      <c r="C68" s="18"/>
      <c r="D68" s="18"/>
      <c r="E68" s="30"/>
      <c r="F68" s="30"/>
      <c r="G68" s="31"/>
      <c r="H68" s="31"/>
      <c r="I68" s="31"/>
      <c r="J68" s="31"/>
      <c r="K68" s="31"/>
    </row>
    <row r="74" spans="2:22" x14ac:dyDescent="0.2">
      <c r="M74" s="18"/>
      <c r="N74" s="18"/>
      <c r="O74" s="18"/>
      <c r="P74" s="30"/>
      <c r="Q74" s="30"/>
      <c r="R74" s="31"/>
      <c r="S74" s="31"/>
      <c r="T74" s="31"/>
      <c r="U74" s="31"/>
      <c r="V74" s="31"/>
    </row>
    <row r="75" spans="2:22" x14ac:dyDescent="0.2">
      <c r="M75" s="18"/>
      <c r="N75" s="18"/>
      <c r="O75" s="18"/>
      <c r="P75" s="30"/>
      <c r="Q75" s="30"/>
      <c r="R75" s="31"/>
      <c r="S75" s="31"/>
      <c r="T75" s="31"/>
      <c r="U75" s="31"/>
      <c r="V75" s="31"/>
    </row>
  </sheetData>
  <mergeCells count="64">
    <mergeCell ref="A33:A34"/>
    <mergeCell ref="B33:B34"/>
    <mergeCell ref="B57:F57"/>
    <mergeCell ref="I50:K50"/>
    <mergeCell ref="I51:K51"/>
    <mergeCell ref="I52:K52"/>
    <mergeCell ref="I53:K53"/>
    <mergeCell ref="I54:K54"/>
    <mergeCell ref="I43:K43"/>
    <mergeCell ref="I44:K44"/>
    <mergeCell ref="I45:K45"/>
    <mergeCell ref="I55:K55"/>
    <mergeCell ref="I47:K47"/>
    <mergeCell ref="I48:K48"/>
    <mergeCell ref="I49:K49"/>
    <mergeCell ref="B14:B15"/>
    <mergeCell ref="A14:A15"/>
    <mergeCell ref="A16:A17"/>
    <mergeCell ref="B16:B17"/>
    <mergeCell ref="I42:K42"/>
    <mergeCell ref="A41:G41"/>
    <mergeCell ref="A18:A19"/>
    <mergeCell ref="B18:B19"/>
    <mergeCell ref="A20:A21"/>
    <mergeCell ref="B20:B21"/>
    <mergeCell ref="A35:A36"/>
    <mergeCell ref="B35:B36"/>
    <mergeCell ref="A37:A38"/>
    <mergeCell ref="B37:B38"/>
    <mergeCell ref="B23:B24"/>
    <mergeCell ref="A23:A24"/>
    <mergeCell ref="A7:K7"/>
    <mergeCell ref="A8:K8"/>
    <mergeCell ref="A9:K9"/>
    <mergeCell ref="A10:K10"/>
    <mergeCell ref="K11:K12"/>
    <mergeCell ref="H11:J11"/>
    <mergeCell ref="A11:A12"/>
    <mergeCell ref="B11:B12"/>
    <mergeCell ref="C11:C12"/>
    <mergeCell ref="D11:D12"/>
    <mergeCell ref="E11:G11"/>
    <mergeCell ref="A26:A27"/>
    <mergeCell ref="B26:B27"/>
    <mergeCell ref="B29:B30"/>
    <mergeCell ref="A29:A30"/>
    <mergeCell ref="A31:A32"/>
    <mergeCell ref="B31:B32"/>
    <mergeCell ref="B59:N59"/>
    <mergeCell ref="B42:H42"/>
    <mergeCell ref="B43:H43"/>
    <mergeCell ref="B44:H44"/>
    <mergeCell ref="B45:H45"/>
    <mergeCell ref="B46:H46"/>
    <mergeCell ref="B47:H47"/>
    <mergeCell ref="B48:H48"/>
    <mergeCell ref="B50:H50"/>
    <mergeCell ref="B51:H51"/>
    <mergeCell ref="B52:H52"/>
    <mergeCell ref="B53:H53"/>
    <mergeCell ref="B54:H54"/>
    <mergeCell ref="B55:H55"/>
    <mergeCell ref="B49:H49"/>
    <mergeCell ref="I46:K4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N39"/>
  <sheetViews>
    <sheetView workbookViewId="0">
      <selection activeCell="B29" sqref="B29:N38"/>
    </sheetView>
  </sheetViews>
  <sheetFormatPr defaultRowHeight="15" x14ac:dyDescent="0.25"/>
  <sheetData>
    <row r="4" spans="2:14" ht="15.75" x14ac:dyDescent="0.25">
      <c r="B4" s="92" t="s">
        <v>88</v>
      </c>
      <c r="C4" s="92"/>
      <c r="D4" s="92"/>
      <c r="E4" s="92"/>
      <c r="F4" s="92"/>
      <c r="G4" s="92"/>
      <c r="H4" s="92"/>
      <c r="I4" s="92"/>
      <c r="J4" s="92"/>
      <c r="K4" s="92"/>
      <c r="L4" s="3"/>
      <c r="M4" s="3"/>
      <c r="N4" s="3"/>
    </row>
    <row r="5" spans="2:14" ht="15.75" x14ac:dyDescent="0.25">
      <c r="B5" s="108" t="s">
        <v>45</v>
      </c>
      <c r="C5" s="108"/>
      <c r="D5" s="108"/>
      <c r="E5" s="108"/>
      <c r="F5" s="108"/>
      <c r="G5" s="108"/>
      <c r="H5" s="108"/>
      <c r="I5" s="108"/>
      <c r="J5" s="108"/>
      <c r="K5" s="108"/>
      <c r="L5" s="3"/>
      <c r="M5" s="3"/>
      <c r="N5" s="3"/>
    </row>
    <row r="6" spans="2:14" ht="15.75" x14ac:dyDescent="0.25">
      <c r="B6" s="19"/>
      <c r="C6" s="20"/>
      <c r="D6" s="20"/>
      <c r="E6" s="20"/>
      <c r="F6" s="20"/>
      <c r="G6" s="20"/>
      <c r="H6" s="20"/>
      <c r="I6" s="21"/>
      <c r="J6" s="18"/>
      <c r="K6" s="22"/>
      <c r="L6" s="3"/>
      <c r="M6" s="3"/>
      <c r="N6" s="3"/>
    </row>
    <row r="7" spans="2:14" ht="15.75" x14ac:dyDescent="0.25">
      <c r="B7" s="23" t="s">
        <v>16</v>
      </c>
      <c r="C7" s="97" t="s">
        <v>46</v>
      </c>
      <c r="D7" s="98"/>
      <c r="E7" s="106" t="s">
        <v>47</v>
      </c>
      <c r="F7" s="107"/>
      <c r="G7" s="103"/>
      <c r="H7" s="104"/>
      <c r="I7" s="104"/>
      <c r="J7" s="104"/>
      <c r="K7" s="105"/>
      <c r="L7" s="3"/>
      <c r="M7" s="3"/>
      <c r="N7" s="3"/>
    </row>
    <row r="8" spans="2:14" ht="15.75" x14ac:dyDescent="0.25">
      <c r="B8" s="23" t="s">
        <v>17</v>
      </c>
      <c r="C8" s="97" t="s">
        <v>48</v>
      </c>
      <c r="D8" s="98"/>
      <c r="E8" s="106" t="s">
        <v>47</v>
      </c>
      <c r="F8" s="107"/>
      <c r="G8" s="103" t="s">
        <v>49</v>
      </c>
      <c r="H8" s="104"/>
      <c r="I8" s="104"/>
      <c r="J8" s="104"/>
      <c r="K8" s="105"/>
      <c r="L8" s="3"/>
      <c r="M8" s="3"/>
      <c r="N8" s="3"/>
    </row>
    <row r="9" spans="2:14" ht="15.75" x14ac:dyDescent="0.25">
      <c r="B9" s="23" t="s">
        <v>29</v>
      </c>
      <c r="C9" s="97" t="s">
        <v>50</v>
      </c>
      <c r="D9" s="98"/>
      <c r="E9" s="106" t="s">
        <v>51</v>
      </c>
      <c r="F9" s="107"/>
      <c r="G9" s="103">
        <v>60</v>
      </c>
      <c r="H9" s="104"/>
      <c r="I9" s="104"/>
      <c r="J9" s="104"/>
      <c r="K9" s="105"/>
      <c r="L9" s="3"/>
      <c r="M9" s="3"/>
      <c r="N9" s="3"/>
    </row>
    <row r="10" spans="2:14" ht="15.75" x14ac:dyDescent="0.25">
      <c r="B10" s="23" t="s">
        <v>52</v>
      </c>
      <c r="C10" s="97" t="s">
        <v>53</v>
      </c>
      <c r="D10" s="98"/>
      <c r="E10" s="106" t="s">
        <v>54</v>
      </c>
      <c r="F10" s="107"/>
      <c r="G10" s="103" t="s">
        <v>55</v>
      </c>
      <c r="H10" s="104"/>
      <c r="I10" s="104"/>
      <c r="J10" s="104"/>
      <c r="K10" s="105"/>
      <c r="L10" s="3"/>
      <c r="M10" s="3"/>
      <c r="N10" s="3"/>
    </row>
    <row r="11" spans="2:14" ht="15.75" x14ac:dyDescent="0.25">
      <c r="B11" s="23" t="s">
        <v>56</v>
      </c>
      <c r="C11" s="97" t="s">
        <v>57</v>
      </c>
      <c r="D11" s="98"/>
      <c r="E11" s="106" t="s">
        <v>51</v>
      </c>
      <c r="F11" s="107"/>
      <c r="G11" s="103"/>
      <c r="H11" s="104"/>
      <c r="I11" s="104"/>
      <c r="J11" s="104"/>
      <c r="K11" s="105"/>
      <c r="L11" s="3"/>
      <c r="M11" s="3"/>
      <c r="N11" s="3"/>
    </row>
    <row r="12" spans="2:14" ht="15.75" x14ac:dyDescent="0.25">
      <c r="B12" s="23" t="s">
        <v>58</v>
      </c>
      <c r="C12" s="97" t="s">
        <v>59</v>
      </c>
      <c r="D12" s="98"/>
      <c r="E12" s="106" t="s">
        <v>47</v>
      </c>
      <c r="F12" s="107"/>
      <c r="G12" s="103"/>
      <c r="H12" s="104"/>
      <c r="I12" s="104"/>
      <c r="J12" s="104"/>
      <c r="K12" s="105"/>
      <c r="L12" s="3"/>
      <c r="M12" s="3"/>
      <c r="N12" s="3"/>
    </row>
    <row r="13" spans="2:14" ht="15.75" x14ac:dyDescent="0.25">
      <c r="B13" s="23" t="s">
        <v>60</v>
      </c>
      <c r="C13" s="97" t="s">
        <v>61</v>
      </c>
      <c r="D13" s="98"/>
      <c r="E13" s="106" t="s">
        <v>62</v>
      </c>
      <c r="F13" s="107"/>
      <c r="G13" s="103"/>
      <c r="H13" s="104"/>
      <c r="I13" s="104"/>
      <c r="J13" s="104"/>
      <c r="K13" s="105"/>
      <c r="L13" s="3"/>
      <c r="M13" s="3"/>
      <c r="N13" s="3"/>
    </row>
    <row r="14" spans="2:14" ht="15.75" x14ac:dyDescent="0.25">
      <c r="B14" s="23" t="s">
        <v>63</v>
      </c>
      <c r="C14" s="97" t="s">
        <v>64</v>
      </c>
      <c r="D14" s="98"/>
      <c r="E14" s="106" t="s">
        <v>65</v>
      </c>
      <c r="F14" s="107"/>
      <c r="G14" s="103"/>
      <c r="H14" s="104"/>
      <c r="I14" s="104"/>
      <c r="J14" s="104"/>
      <c r="K14" s="105"/>
      <c r="L14" s="3"/>
      <c r="M14" s="3"/>
      <c r="N14" s="3"/>
    </row>
    <row r="15" spans="2:14" ht="15.75" x14ac:dyDescent="0.25">
      <c r="B15" s="23" t="s">
        <v>66</v>
      </c>
      <c r="C15" s="97" t="s">
        <v>67</v>
      </c>
      <c r="D15" s="98"/>
      <c r="E15" s="106" t="s">
        <v>68</v>
      </c>
      <c r="F15" s="107"/>
      <c r="G15" s="103"/>
      <c r="H15" s="104"/>
      <c r="I15" s="104"/>
      <c r="J15" s="104"/>
      <c r="K15" s="105"/>
      <c r="L15" s="3"/>
      <c r="M15" s="3"/>
      <c r="N15" s="3"/>
    </row>
    <row r="16" spans="2:14" ht="15.75" x14ac:dyDescent="0.25">
      <c r="B16" s="23" t="s">
        <v>69</v>
      </c>
      <c r="C16" s="97" t="s">
        <v>70</v>
      </c>
      <c r="D16" s="98"/>
      <c r="E16" s="101"/>
      <c r="F16" s="102"/>
      <c r="G16" s="103"/>
      <c r="H16" s="104"/>
      <c r="I16" s="104"/>
      <c r="J16" s="104"/>
      <c r="K16" s="105"/>
      <c r="L16" s="3"/>
      <c r="M16" s="3"/>
      <c r="N16" s="3"/>
    </row>
    <row r="17" spans="2:14" ht="15.75" x14ac:dyDescent="0.25">
      <c r="B17" s="24"/>
      <c r="C17" s="24"/>
      <c r="D17" s="24"/>
      <c r="E17" s="25"/>
      <c r="F17" s="26"/>
      <c r="G17" s="26"/>
      <c r="H17" s="26"/>
      <c r="I17" s="26"/>
      <c r="J17" s="26"/>
      <c r="K17" s="26"/>
      <c r="L17" s="3"/>
      <c r="M17" s="3"/>
      <c r="N17" s="3"/>
    </row>
    <row r="18" spans="2:14" ht="15.75" x14ac:dyDescent="0.25">
      <c r="B18" s="27" t="s">
        <v>71</v>
      </c>
      <c r="C18" s="27"/>
      <c r="D18" s="27"/>
      <c r="E18" s="27"/>
      <c r="F18" s="27"/>
      <c r="G18" s="27"/>
      <c r="H18" s="27"/>
      <c r="I18" s="27"/>
      <c r="J18" s="27"/>
      <c r="K18" s="27"/>
      <c r="L18" s="3"/>
      <c r="M18" s="3"/>
      <c r="N18" s="3"/>
    </row>
    <row r="19" spans="2:14" x14ac:dyDescent="0.25">
      <c r="B19" s="65" t="s">
        <v>72</v>
      </c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</row>
    <row r="20" spans="2:14" x14ac:dyDescent="0.25">
      <c r="B20" s="65" t="s">
        <v>73</v>
      </c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</row>
    <row r="21" spans="2:14" x14ac:dyDescent="0.25">
      <c r="B21" s="65" t="s">
        <v>74</v>
      </c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</row>
    <row r="22" spans="2:14" x14ac:dyDescent="0.25">
      <c r="B22" s="65" t="s">
        <v>75</v>
      </c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</row>
    <row r="23" spans="2:14" x14ac:dyDescent="0.25">
      <c r="B23" s="65" t="s">
        <v>85</v>
      </c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</row>
    <row r="24" spans="2:14" x14ac:dyDescent="0.25">
      <c r="B24" s="100" t="s">
        <v>76</v>
      </c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</row>
    <row r="25" spans="2:14" x14ac:dyDescent="0.25">
      <c r="B25" s="65" t="s">
        <v>86</v>
      </c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</row>
    <row r="26" spans="2:14" x14ac:dyDescent="0.25">
      <c r="B26" s="65" t="s">
        <v>77</v>
      </c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</row>
    <row r="27" spans="2:14" x14ac:dyDescent="0.25">
      <c r="B27" s="65" t="s">
        <v>89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</row>
    <row r="28" spans="2:14" ht="15.75" x14ac:dyDescent="0.25"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32"/>
      <c r="M28" s="32"/>
      <c r="N28" s="32"/>
    </row>
    <row r="29" spans="2:14" x14ac:dyDescent="0.25">
      <c r="B29" s="65" t="s">
        <v>87</v>
      </c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</row>
    <row r="30" spans="2:14" ht="15.75" x14ac:dyDescent="0.25"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32"/>
      <c r="M30" s="32"/>
      <c r="N30" s="32"/>
    </row>
    <row r="31" spans="2:14" ht="15.75" x14ac:dyDescent="0.25">
      <c r="B31" s="29" t="s">
        <v>78</v>
      </c>
      <c r="C31" s="29"/>
      <c r="D31" s="29"/>
      <c r="E31" s="29"/>
      <c r="F31" s="29"/>
      <c r="G31" s="29"/>
      <c r="H31" s="29"/>
      <c r="I31" s="29"/>
      <c r="J31" s="29"/>
      <c r="K31" s="29"/>
      <c r="L31" s="3"/>
      <c r="M31" s="3"/>
      <c r="N31" s="3"/>
    </row>
    <row r="32" spans="2:14" ht="15.75" x14ac:dyDescent="0.25">
      <c r="B32" s="29" t="s">
        <v>79</v>
      </c>
      <c r="C32" s="29"/>
      <c r="D32" s="29"/>
      <c r="E32" s="29"/>
      <c r="F32" s="29"/>
      <c r="G32" s="29"/>
      <c r="H32" s="29"/>
      <c r="I32" s="29"/>
      <c r="J32" s="29"/>
      <c r="K32" s="29"/>
      <c r="L32" s="3"/>
      <c r="M32" s="3"/>
      <c r="N32" s="3"/>
    </row>
    <row r="33" spans="2:14" ht="15.75" x14ac:dyDescent="0.25">
      <c r="B33" s="29" t="s">
        <v>80</v>
      </c>
      <c r="C33" s="29"/>
      <c r="D33" s="29"/>
      <c r="E33" s="29"/>
      <c r="F33" s="29"/>
      <c r="G33" s="29"/>
      <c r="H33" s="29"/>
      <c r="I33" s="29"/>
      <c r="J33" s="29"/>
      <c r="K33" s="29"/>
      <c r="L33" s="3"/>
      <c r="M33" s="3"/>
      <c r="N33" s="3"/>
    </row>
    <row r="34" spans="2:14" ht="15.75" x14ac:dyDescent="0.25">
      <c r="B34" s="29" t="s">
        <v>81</v>
      </c>
      <c r="C34" s="29"/>
      <c r="D34" s="29"/>
      <c r="E34" s="29"/>
      <c r="F34" s="29"/>
      <c r="G34" s="29"/>
      <c r="H34" s="29"/>
      <c r="I34" s="29"/>
      <c r="J34" s="29"/>
      <c r="K34" s="29"/>
      <c r="L34" s="3"/>
      <c r="M34" s="3"/>
      <c r="N34" s="3"/>
    </row>
    <row r="35" spans="2:14" ht="15.75" x14ac:dyDescent="0.25">
      <c r="B35" s="29" t="s">
        <v>82</v>
      </c>
      <c r="C35" s="29"/>
      <c r="D35" s="29"/>
      <c r="E35" s="29"/>
      <c r="F35" s="29"/>
      <c r="G35" s="29"/>
      <c r="H35" s="29"/>
      <c r="I35" s="29"/>
      <c r="J35" s="29"/>
      <c r="K35" s="29"/>
      <c r="L35" s="3"/>
      <c r="M35" s="3"/>
      <c r="N35" s="3"/>
    </row>
    <row r="36" spans="2:14" ht="15.75" x14ac:dyDescent="0.25">
      <c r="B36" s="29" t="s">
        <v>83</v>
      </c>
      <c r="C36" s="29"/>
      <c r="D36" s="29"/>
      <c r="E36" s="29"/>
      <c r="F36" s="29"/>
      <c r="G36" s="29"/>
      <c r="H36" s="29"/>
      <c r="I36" s="29"/>
      <c r="J36" s="29"/>
      <c r="K36" s="29"/>
      <c r="L36" s="3"/>
      <c r="M36" s="3"/>
      <c r="N36" s="3"/>
    </row>
    <row r="37" spans="2:14" ht="15.75" x14ac:dyDescent="0.25">
      <c r="B37" s="29" t="s">
        <v>84</v>
      </c>
      <c r="C37" s="29"/>
      <c r="D37" s="29"/>
      <c r="E37" s="29"/>
      <c r="F37" s="29"/>
      <c r="G37" s="29"/>
      <c r="H37" s="29"/>
      <c r="I37" s="29"/>
      <c r="J37" s="29"/>
      <c r="K37" s="29"/>
      <c r="L37" s="3"/>
      <c r="M37" s="3"/>
      <c r="N37" s="3"/>
    </row>
    <row r="38" spans="2:14" ht="15.75" x14ac:dyDescent="0.25">
      <c r="B38" s="18"/>
      <c r="C38" s="18"/>
      <c r="D38" s="18"/>
      <c r="E38" s="30"/>
      <c r="F38" s="30"/>
      <c r="G38" s="31"/>
      <c r="H38" s="31"/>
      <c r="I38" s="31"/>
      <c r="J38" s="31"/>
      <c r="K38" s="31"/>
      <c r="L38" s="3"/>
      <c r="M38" s="3"/>
      <c r="N38" s="3"/>
    </row>
    <row r="39" spans="2:14" ht="15.75" x14ac:dyDescent="0.25">
      <c r="B39" s="18"/>
      <c r="C39" s="18"/>
      <c r="D39" s="18"/>
      <c r="E39" s="30"/>
      <c r="F39" s="30"/>
      <c r="G39" s="31"/>
      <c r="H39" s="31"/>
      <c r="I39" s="31"/>
      <c r="J39" s="31"/>
      <c r="K39" s="31"/>
      <c r="L39" s="3"/>
      <c r="M39" s="3"/>
      <c r="N39" s="3"/>
    </row>
  </sheetData>
  <mergeCells count="43">
    <mergeCell ref="B4:K4"/>
    <mergeCell ref="B19:N19"/>
    <mergeCell ref="B20:N20"/>
    <mergeCell ref="B21:N21"/>
    <mergeCell ref="E13:F13"/>
    <mergeCell ref="G13:K13"/>
    <mergeCell ref="C14:D14"/>
    <mergeCell ref="E14:F14"/>
    <mergeCell ref="B5:K5"/>
    <mergeCell ref="C7:D7"/>
    <mergeCell ref="E7:F7"/>
    <mergeCell ref="G7:K7"/>
    <mergeCell ref="C8:D8"/>
    <mergeCell ref="E8:F8"/>
    <mergeCell ref="G8:K8"/>
    <mergeCell ref="C9:D9"/>
    <mergeCell ref="G14:K14"/>
    <mergeCell ref="C15:D15"/>
    <mergeCell ref="E15:F15"/>
    <mergeCell ref="G15:K15"/>
    <mergeCell ref="E9:F9"/>
    <mergeCell ref="G9:K9"/>
    <mergeCell ref="C10:D10"/>
    <mergeCell ref="E11:F11"/>
    <mergeCell ref="G11:K11"/>
    <mergeCell ref="C12:D12"/>
    <mergeCell ref="E12:F12"/>
    <mergeCell ref="G12:K12"/>
    <mergeCell ref="C13:D13"/>
    <mergeCell ref="E10:F10"/>
    <mergeCell ref="G10:K10"/>
    <mergeCell ref="C11:D11"/>
    <mergeCell ref="C16:D16"/>
    <mergeCell ref="B26:N26"/>
    <mergeCell ref="B27:N27"/>
    <mergeCell ref="B29:N29"/>
    <mergeCell ref="B28:K28"/>
    <mergeCell ref="B22:N22"/>
    <mergeCell ref="B23:N23"/>
    <mergeCell ref="B24:N24"/>
    <mergeCell ref="B25:N25"/>
    <mergeCell ref="E16:F16"/>
    <mergeCell ref="G16:K1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Захарова Анна Сергеевна</dc:creator>
  <cp:lastModifiedBy>Захарова Анна Сергеевна</cp:lastModifiedBy>
  <dcterms:created xsi:type="dcterms:W3CDTF">2022-03-28T12:54:16Z</dcterms:created>
  <dcterms:modified xsi:type="dcterms:W3CDTF">2022-03-29T10:09:26Z</dcterms:modified>
</cp:coreProperties>
</file>