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03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7" i="1" l="1"/>
  <c r="H57" i="1"/>
  <c r="I43" i="1"/>
  <c r="H43" i="1"/>
  <c r="I34" i="1"/>
  <c r="H34" i="1"/>
  <c r="I27" i="1"/>
  <c r="H27" i="1"/>
  <c r="I18" i="1"/>
  <c r="H18" i="1"/>
  <c r="I13" i="1"/>
  <c r="I76" i="1" s="1"/>
  <c r="H13" i="1"/>
  <c r="D76" i="1"/>
  <c r="H76" i="1"/>
  <c r="J76" i="1"/>
  <c r="J57" i="1"/>
  <c r="J46" i="1"/>
  <c r="J43" i="1"/>
  <c r="J34" i="1"/>
  <c r="J27" i="1"/>
  <c r="J18" i="1"/>
  <c r="J13" i="1"/>
  <c r="I75" i="1"/>
  <c r="H75" i="1"/>
  <c r="J75" i="1" s="1"/>
  <c r="G75" i="1"/>
  <c r="I73" i="1"/>
  <c r="H73" i="1"/>
  <c r="J73" i="1" s="1"/>
  <c r="G73" i="1"/>
  <c r="I71" i="1"/>
  <c r="H71" i="1"/>
  <c r="J71" i="1" s="1"/>
  <c r="G71" i="1"/>
  <c r="I69" i="1"/>
  <c r="H69" i="1"/>
  <c r="J69" i="1" s="1"/>
  <c r="G69" i="1"/>
  <c r="I67" i="1"/>
  <c r="H67" i="1"/>
  <c r="J67" i="1" s="1"/>
  <c r="G67" i="1"/>
  <c r="I65" i="1"/>
  <c r="H65" i="1"/>
  <c r="J65" i="1" s="1"/>
  <c r="G65" i="1"/>
  <c r="I63" i="1"/>
  <c r="H63" i="1"/>
  <c r="J63" i="1" s="1"/>
  <c r="G63" i="1"/>
  <c r="I61" i="1"/>
  <c r="H61" i="1"/>
  <c r="J61" i="1" s="1"/>
  <c r="G61" i="1"/>
  <c r="I59" i="1"/>
  <c r="H59" i="1"/>
  <c r="J59" i="1" s="1"/>
  <c r="G59" i="1"/>
  <c r="I56" i="1"/>
  <c r="H56" i="1"/>
  <c r="J56" i="1" s="1"/>
  <c r="G56" i="1"/>
  <c r="I54" i="1"/>
  <c r="H54" i="1"/>
  <c r="J54" i="1" s="1"/>
  <c r="G54" i="1"/>
  <c r="I52" i="1"/>
  <c r="H52" i="1"/>
  <c r="J52" i="1" s="1"/>
  <c r="G52" i="1"/>
  <c r="I50" i="1"/>
  <c r="H50" i="1"/>
  <c r="J50" i="1" s="1"/>
  <c r="G50" i="1"/>
  <c r="I48" i="1"/>
  <c r="H48" i="1"/>
  <c r="J48" i="1" s="1"/>
  <c r="G48" i="1"/>
  <c r="I45" i="1"/>
  <c r="H45" i="1"/>
  <c r="J45" i="1" s="1"/>
  <c r="G45" i="1"/>
  <c r="I42" i="1"/>
  <c r="H42" i="1"/>
  <c r="J42" i="1" s="1"/>
  <c r="G42" i="1"/>
  <c r="I40" i="1"/>
  <c r="H40" i="1"/>
  <c r="J40" i="1" s="1"/>
  <c r="G40" i="1"/>
  <c r="I38" i="1"/>
  <c r="H38" i="1"/>
  <c r="J38" i="1" s="1"/>
  <c r="G38" i="1"/>
  <c r="I36" i="1"/>
  <c r="H36" i="1"/>
  <c r="J36" i="1" s="1"/>
  <c r="G36" i="1"/>
  <c r="I33" i="1"/>
  <c r="H33" i="1"/>
  <c r="J33" i="1" s="1"/>
  <c r="G33" i="1"/>
  <c r="I31" i="1"/>
  <c r="H31" i="1"/>
  <c r="J31" i="1" s="1"/>
  <c r="G31" i="1"/>
  <c r="I29" i="1"/>
  <c r="H29" i="1"/>
  <c r="J29" i="1" s="1"/>
  <c r="G29" i="1"/>
  <c r="I26" i="1"/>
  <c r="H26" i="1"/>
  <c r="J26" i="1" s="1"/>
  <c r="G26" i="1"/>
  <c r="I24" i="1"/>
  <c r="H24" i="1"/>
  <c r="J24" i="1" s="1"/>
  <c r="G24" i="1"/>
  <c r="I22" i="1"/>
  <c r="H22" i="1"/>
  <c r="J22" i="1" s="1"/>
  <c r="G22" i="1"/>
  <c r="I20" i="1"/>
  <c r="H20" i="1"/>
  <c r="J20" i="1" s="1"/>
  <c r="G20" i="1"/>
  <c r="I17" i="1"/>
  <c r="H17" i="1"/>
  <c r="J17" i="1" s="1"/>
  <c r="G17" i="1"/>
  <c r="I15" i="1"/>
  <c r="H15" i="1"/>
  <c r="J15" i="1" s="1"/>
  <c r="G15" i="1"/>
  <c r="B57" i="1" l="1"/>
  <c r="C57" i="1"/>
  <c r="B58" i="1"/>
  <c r="C58" i="1"/>
  <c r="C59" i="1"/>
  <c r="B60" i="1"/>
  <c r="C60" i="1"/>
  <c r="C61" i="1"/>
  <c r="B62" i="1"/>
  <c r="C62" i="1"/>
  <c r="C63" i="1"/>
  <c r="B64" i="1"/>
  <c r="C64" i="1"/>
  <c r="C65" i="1"/>
  <c r="B66" i="1"/>
  <c r="C66" i="1"/>
  <c r="C67" i="1"/>
  <c r="B68" i="1"/>
  <c r="C68" i="1"/>
  <c r="C69" i="1"/>
  <c r="B70" i="1"/>
  <c r="C70" i="1"/>
  <c r="C71" i="1"/>
  <c r="B72" i="1"/>
  <c r="C72" i="1"/>
  <c r="C73" i="1"/>
  <c r="B74" i="1"/>
  <c r="C74" i="1"/>
  <c r="C75" i="1"/>
</calcChain>
</file>

<file path=xl/comments1.xml><?xml version="1.0" encoding="utf-8"?>
<comments xmlns="http://schemas.openxmlformats.org/spreadsheetml/2006/main">
  <authors>
    <author>Захарова Анна Сергеевна</author>
  </authors>
  <commentLis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Захарова Анна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Захарова Анна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<sst xmlns="http://schemas.openxmlformats.org/spreadsheetml/2006/main" count="187" uniqueCount="122">
  <si>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</si>
  <si>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</si>
  <si>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</si>
  <si>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</si>
  <si>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№</t>
  </si>
  <si>
    <t>Наименование работ</t>
  </si>
  <si>
    <t>Ед. Изм.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</si>
  <si>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</si>
  <si>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</si>
  <si>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</si>
  <si>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</si>
  <si>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</si>
  <si>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Колличество</t>
  </si>
  <si>
    <t>Всего  с НДС 20%, руб.:</t>
  </si>
  <si>
    <t>в том числе НДС 20%, руб.: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</si>
  <si>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</si>
  <si>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</si>
  <si>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</si>
  <si>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</si>
  <si>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</si>
  <si>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</si>
  <si>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</si>
  <si>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</si>
  <si>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</si>
  <si>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</si>
  <si>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</si>
  <si>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</si>
  <si>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</si>
  <si>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</si>
  <si>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</si>
  <si>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</si>
  <si>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</si>
  <si>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</si>
  <si>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</si>
  <si>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</si>
  <si>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</si>
  <si>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</si>
  <si>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</si>
  <si>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</si>
  <si>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</si>
  <si>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</si>
  <si>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</si>
  <si>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</si>
  <si>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</si>
  <si>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</si>
  <si>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действия данного предложения _________________ (не менее 3 месяцев).</t>
  </si>
  <si>
    <t>Ген. подрядные услуги</t>
  </si>
  <si>
    <t>%</t>
  </si>
  <si>
    <t>Обеспечение суммы резерва качества на гарантийный срок (не менее 5% от стоимости работ)</t>
  </si>
  <si>
    <t>5%</t>
  </si>
  <si>
    <t>Гарантийный срок (не менее 60 месяцев)</t>
  </si>
  <si>
    <t>мес.</t>
  </si>
  <si>
    <t>4</t>
  </si>
  <si>
    <t>Вывоз мусора</t>
  </si>
  <si>
    <t>вкл. / компенс.</t>
  </si>
  <si>
    <t>вкл.</t>
  </si>
  <si>
    <t>5</t>
  </si>
  <si>
    <t>Общий срок выполнения работ</t>
  </si>
  <si>
    <t>6</t>
  </si>
  <si>
    <t>Авансирование</t>
  </si>
  <si>
    <t>7</t>
  </si>
  <si>
    <t>Дата официальной регистрации</t>
  </si>
  <si>
    <t>год</t>
  </si>
  <si>
    <t>8</t>
  </si>
  <si>
    <t>Численность работающих (всего / на объект)</t>
  </si>
  <si>
    <t xml:space="preserve">чел. </t>
  </si>
  <si>
    <t>9</t>
  </si>
  <si>
    <t>Средний годовой оборот за последний год</t>
  </si>
  <si>
    <t>руб.</t>
  </si>
  <si>
    <t>10</t>
  </si>
  <si>
    <t>Гражданство рабочих</t>
  </si>
  <si>
    <t>Примечание:</t>
  </si>
  <si>
    <t>1.В данном коммерческом предложении учтены все условия и требования, перечисленные в приглашении к тендеру, все сопутствующие работы и затраты, связанные с выполнением основных видов работ,в том числе затраты на электроэнергию, водоснабжение, охрану строительной техники и материалов, доставку, разгрузку и подъем материалов, все сопутствующие, вспомогательные и прочие материалы, а также сверление отверстий).</t>
  </si>
  <si>
    <t>2. В случае признания победителем тендера готовы предоставить банковскую гарантию на сумму запрашиваемого аванса.</t>
  </si>
  <si>
    <t>3. В случае признания победителем тендера обязуемся предоставить выписку из ЕГРЮЛ с датой выписки не позднее 1 месяца до даты подписания договора.</t>
  </si>
  <si>
    <t>4. Согласны с тем, что резерв качества может быть возвращен нам до истечения гарантийного срока, только если будет предоставлено обеспечение, удовлетворяющее вторую сторону по договору (страховка, залог и т.п.).</t>
  </si>
  <si>
    <t>6. Объемы указанные в коммерческом предложении посчитаны по предварительной документации для тендера.</t>
  </si>
  <si>
    <t>8. Не отраженные в техническом задании или прямо не упомянутые, но предусмотренные рабочей документацией работы, должны быть учтены в стоимости КП участника тендера. При формировании стоимости участник тендера не вправе изменять объем работ.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</si>
  <si>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</si>
  <si>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</si>
  <si>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</si>
  <si>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</si>
  <si>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</si>
  <si>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</si>
  <si>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</si>
  <si>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r>
      <t xml:space="preserve">5.С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</t>
    </r>
    <r>
      <rPr>
        <b/>
        <sz val="12"/>
        <rFont val="Arial"/>
        <family val="2"/>
        <charset val="204"/>
      </rPr>
      <t>[Наименование организации, ИНН]</t>
    </r>
    <r>
      <rPr>
        <sz val="12"/>
        <rFont val="Arial"/>
        <family val="2"/>
        <charset val="204"/>
      </rPr>
      <t xml:space="preserve">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</si>
  <si>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r>
      <t>7. По любым денежным обязательствам/долгам, возникшим перед</t>
    </r>
    <r>
      <rPr>
        <b/>
        <sz val="12"/>
        <rFont val="Arial"/>
        <family val="2"/>
        <charset val="204"/>
      </rPr>
      <t xml:space="preserve"> [Наименование организации, ИНН]</t>
    </r>
    <r>
      <rPr>
        <sz val="12"/>
        <rFont val="Arial"/>
        <family val="2"/>
        <charset val="204"/>
      </rPr>
      <t xml:space="preserve"> на основании заключенного впоследствии Договора у второй стороны Договора, проценты по ст.317.1 ГК РФ не начисляются.</t>
    </r>
  </si>
  <si>
    <r>
      <t xml:space="preserve">Подтверждаем, что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 xml:space="preserve">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</t>
    </r>
    <r>
      <rPr>
        <b/>
        <sz val="12"/>
        <rFont val="Arial"/>
        <family val="2"/>
        <charset val="204"/>
      </rPr>
      <t xml:space="preserve">[Наименование организации] </t>
    </r>
    <r>
      <rPr>
        <sz val="12"/>
        <rFont val="Arial"/>
        <family val="2"/>
        <charset val="204"/>
      </rPr>
      <t xml:space="preserve">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>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  </r>
  </si>
  <si>
    <t>2 вариант</t>
  </si>
  <si>
    <t xml:space="preserve">9. Форму коммерческого предложения рассматривать совместно с техническим заданием </t>
  </si>
  <si>
    <t>Изготовление и монтаж витражных конструкций из "холодного" алюминиевого профиля. ВТ1</t>
  </si>
  <si>
    <t>шт</t>
  </si>
  <si>
    <t>м2</t>
  </si>
  <si>
    <t>Витражный блок ВТ1.1 (2900х39400(h)),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</si>
  <si>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ВТ1.2 (1150х39400(h)),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</si>
  <si>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Изготовление и монтаж витражных конструкций из "холодного" алюминиевого профиля. ВТ2/ВТ2л</t>
  </si>
  <si>
    <t>Витражный блок ВТ2.1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</si>
  <si>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ВТ2.2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</si>
  <si>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ВТ2.1л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</si>
  <si>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ВТ2.2л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</si>
  <si>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Изготовление и монтаж витражных конструкций из "холодного" алюминиевого профиля. ВТ3</t>
  </si>
  <si>
    <t>Витражный блок ВТ3.1 (6810х39400(h)),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</si>
  <si>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ВТ3.2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</si>
  <si>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ВТ3.3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</si>
  <si>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Изготовление и монтаж витражных конструкций из "холодного" алюминиевого профиля. ВТ4/ВТ4л</t>
  </si>
  <si>
    <t>Витражный блок ВТ4.1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</si>
  <si>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ВТ4.2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</si>
  <si>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ВТ4.1л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</si>
  <si>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Витражный блок ВТ4.2л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</si>
  <si>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Изготовление и монтаж витражных конструкций из "холодного" алюминиевого профиля. ВТ5</t>
  </si>
  <si>
    <t>Витражный блок ВТ5 (2300х39400(h)),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t>
  </si>
  <si>
    <t>Изготовление и монтаж витражных конструкций из "холодного" алюминиевого профиля. ВТ6</t>
  </si>
  <si>
    <t>Витражный блок ВТ6.1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покрытия.Остекление лоджий листовым стеклом толщиной не менее 5 мм*. Цвет профиля RAL 1001</t>
  </si>
  <si>
    <t>Витражный блок ВТ6.2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</si>
  <si>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Витражный блок ВТ6.3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</si>
  <si>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t>Витражный блок ВТ6.4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t>
  </si>
  <si>
    <r>
      <t>Витражный блок ВТ6.5 (1610х39400(h)),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</t>
    </r>
    <r>
      <rPr>
        <sz val="11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. Цвет профиля RAL 1001</t>
    </r>
  </si>
  <si>
    <t xml:space="preserve">Авансирование, % </t>
  </si>
  <si>
    <t xml:space="preserve"> дней</t>
  </si>
  <si>
    <r>
      <t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</t>
    </r>
    <r>
      <rPr>
        <b/>
        <sz val="11"/>
        <rFont val="Arial"/>
        <family val="2"/>
        <charset val="204"/>
      </rPr>
      <t xml:space="preserve"> [Наименование организации, ИНН].</t>
    </r>
    <r>
      <rPr>
        <sz val="11"/>
        <rFont val="Arial"/>
        <family val="2"/>
        <charset val="204"/>
      </rPr>
      <t xml:space="preserve">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</si>
  <si>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t xml:space="preserve">на выполнение комплекса работ по изготовлению, поставке и монтажу витражного остекления корпуса №24 </t>
  </si>
  <si>
    <t>июль-октябрь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</si>
</sst>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р_."/>
    <numFmt numFmtId="166" formatCode="#,##0.00&quot;р.&quot;;[Red]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0" fontId="5" fillId="0" borderId="0"/>
  </cellStyleXfs>
  <cellXfs count="113">
    <xf numFmtId="0" fontId="0" fillId="0" borderId="0" xfId="0"/>
    <xf numFmtId="49" fontId="7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wrapText="1"/>
    </xf>
    <xf numFmtId="49" fontId="10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" fontId="6" fillId="3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2" fontId="7" fillId="2" borderId="0" xfId="0" applyNumberFormat="1" applyFont="1" applyFill="1"/>
    <xf numFmtId="2" fontId="10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2" fontId="7" fillId="0" borderId="0" xfId="0" applyNumberFormat="1" applyFont="1"/>
    <xf numFmtId="2" fontId="6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 wrapText="1"/>
    </xf>
    <xf numFmtId="2" fontId="3" fillId="0" borderId="1" xfId="3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 vertical="center"/>
    </xf>
    <xf numFmtId="4" fontId="6" fillId="0" borderId="1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4" fillId="0" borderId="0" xfId="0" applyFont="1" applyAlignment="1">
      <alignment horizontal="center"/>
    </xf>
    <xf numFmtId="49" fontId="13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horizontal="center" vertical="top" wrapText="1"/>
    </xf>
    <xf numFmtId="49" fontId="7" fillId="0" borderId="0" xfId="2" applyNumberFormat="1" applyFont="1" applyFill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center" vertical="center" wrapText="1" shrinkToFit="1"/>
    </xf>
    <xf numFmtId="166" fontId="15" fillId="0" borderId="8" xfId="0" applyNumberFormat="1" applyFont="1" applyFill="1" applyBorder="1" applyAlignment="1">
      <alignment horizontal="center" vertical="center" wrapText="1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left" vertical="center" wrapText="1" shrinkToFit="1"/>
    </xf>
    <xf numFmtId="0" fontId="15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4" fontId="2" fillId="3" borderId="1" xfId="0" applyNumberFormat="1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</cellXfs>
  <cellStyles count="4">
    <cellStyle name="Excel Built-in Normal" xfId="2"/>
    <cellStyle name="Normal_Sheet1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43;/&#1054;&#1041;&#1066;&#1045;&#1050;&#1058;&#1067;/&#1041;&#1091;&#1075;&#1088;&#1099;/&#1058;&#1077;&#1085;&#1076;&#1077;&#1088;/&#1042;&#1080;&#1090;&#1088;&#1072;&#1078;&#1080;/&#1050;&#1086;&#1088;&#1087;&#1091;&#1089;%2024/&#1042;&#1054;&#1056;%20&#1040;&#1056;_&#1042;&#1080;&#1090;&#1088;&#1072;&#1078;_&#1082;&#1086;&#1088;&#1087;&#1091;&#1089;%20&#8470;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траж"/>
    </sheetNames>
    <sheetDataSet>
      <sheetData sheetId="0">
        <row r="64">
          <cell r="C64" t="str">
            <v>Изготовление и монтаж витражных конструкций из "холодного" алюминиевого профиля. ВТ7</v>
          </cell>
          <cell r="D64" t="str">
            <v>м2</v>
          </cell>
        </row>
        <row r="65">
          <cell r="C65" t="str">
            <v>Витражный блок ВТ7.1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65" t="str">
            <v>шт</v>
          </cell>
        </row>
        <row r="66">
          <cell r="D66" t="str">
            <v>м2</v>
          </cell>
        </row>
        <row r="67">
          <cell r="C67" t="str">
            <v>Витражный блок ВТ7.1л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67" t="str">
            <v>шт</v>
          </cell>
        </row>
        <row r="68">
          <cell r="D68" t="str">
            <v>м2</v>
          </cell>
        </row>
        <row r="69">
          <cell r="C69" t="str">
            <v>Витражный блок ВТ7.2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69" t="str">
            <v>шт</v>
          </cell>
        </row>
        <row r="70">
          <cell r="D70" t="str">
            <v>м2</v>
          </cell>
        </row>
        <row r="71">
          <cell r="C71" t="str">
            <v>Витражный блок ВТ7.3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71" t="str">
            <v>шт</v>
          </cell>
        </row>
        <row r="72">
          <cell r="D72" t="str">
            <v>м2</v>
          </cell>
        </row>
        <row r="73">
          <cell r="C73" t="str">
            <v>Витражный блок ВТ7.3л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73" t="str">
            <v>шт</v>
          </cell>
        </row>
        <row r="74">
          <cell r="D74" t="str">
            <v>м2</v>
          </cell>
        </row>
        <row r="75">
          <cell r="C75" t="str">
            <v>Витражный блок ВТ7.4 (9099х39400(h)),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75" t="str">
            <v>шт</v>
          </cell>
        </row>
        <row r="76">
          <cell r="D76" t="str">
            <v>м2</v>
          </cell>
        </row>
        <row r="77">
          <cell r="C77" t="str">
            <v>Витражный блок ВТ7.4л (9099х39400(h)),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77" t="str">
            <v>шт</v>
          </cell>
        </row>
        <row r="78">
          <cell r="D78" t="str">
            <v>м2</v>
          </cell>
        </row>
        <row r="79">
          <cell r="C79" t="str">
            <v>Витражный блок ВТ7.5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79" t="str">
            <v>шт</v>
          </cell>
        </row>
        <row r="80">
          <cell r="D80" t="str">
            <v>м2</v>
          </cell>
        </row>
        <row r="81">
          <cell r="C81" t="str">
            <v>Витражный блок ВТ7.6 (6526х39400(h)),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  <cell r="D81" t="str">
            <v>шт</v>
          </cell>
        </row>
        <row r="82">
          <cell r="D82" t="str">
            <v>м2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12"/>
  <sheetViews>
    <sheetView tabSelected="1" topLeftCell="A4" workbookViewId="0">
      <selection activeCell="O13" sqref="O13"/>
    </sheetView>
  </sheetViews>
  <sheetFormatPr defaultRowHeight="15" x14ac:dyDescent="0.2"/>
  <cols>
    <col min="1" max="1" width="7.28515625" style="3" customWidth="1"/>
    <col min="2" max="2" width="52.42578125" style="37" customWidth="1"/>
    <col min="3" max="3" width="9.140625" style="3"/>
    <col min="4" max="4" width="11.85546875" style="42" customWidth="1"/>
    <col min="5" max="5" width="14.5703125" style="3" customWidth="1"/>
    <col min="6" max="6" width="15.5703125" style="3" customWidth="1"/>
    <col min="7" max="7" width="14.5703125" style="3" customWidth="1"/>
    <col min="8" max="8" width="15.85546875" style="3" customWidth="1"/>
    <col min="9" max="9" width="15.5703125" style="3" customWidth="1"/>
    <col min="10" max="10" width="15.42578125" style="3" customWidth="1"/>
    <col min="11" max="11" width="21.5703125" style="3" customWidth="1"/>
    <col min="12" max="16384" width="9.140625" style="3"/>
  </cols>
  <sheetData>
    <row r="2" spans="1:11" x14ac:dyDescent="0.2">
      <c r="A2" s="1"/>
      <c r="B2" s="33"/>
      <c r="C2" s="2"/>
      <c r="D2" s="39"/>
      <c r="H2" s="4"/>
      <c r="I2" s="2"/>
      <c r="J2" s="2"/>
      <c r="K2" s="2"/>
    </row>
    <row r="3" spans="1:11" x14ac:dyDescent="0.2">
      <c r="A3" s="1"/>
      <c r="B3" s="33"/>
      <c r="C3" s="2"/>
      <c r="D3" s="39"/>
      <c r="H3" s="4"/>
      <c r="I3" s="2"/>
      <c r="J3" s="2"/>
      <c r="K3" s="2"/>
    </row>
    <row r="4" spans="1:11" ht="15.75" x14ac:dyDescent="0.2">
      <c r="A4" s="5" t="s">
        <v>0</v>
      </c>
      <c r="B4" s="34"/>
      <c r="C4" s="6"/>
      <c r="D4" s="40"/>
      <c r="E4" s="7"/>
      <c r="F4" s="7"/>
      <c r="G4" s="8"/>
      <c r="H4" s="9"/>
      <c r="I4" s="8"/>
      <c r="J4" s="8"/>
      <c r="K4" s="8"/>
    </row>
    <row r="5" spans="1:11" ht="15.75" x14ac:dyDescent="0.2">
      <c r="A5" s="5"/>
      <c r="B5" s="34"/>
      <c r="C5" s="6"/>
      <c r="D5" s="40"/>
      <c r="E5" s="7"/>
      <c r="F5" s="7"/>
      <c r="G5" s="8"/>
      <c r="H5" s="9"/>
      <c r="I5" s="8"/>
      <c r="J5" s="8"/>
      <c r="K5" s="8"/>
    </row>
    <row r="6" spans="1:11" ht="15.75" x14ac:dyDescent="0.2">
      <c r="A6" s="10"/>
      <c r="B6" s="35"/>
      <c r="C6" s="11"/>
      <c r="D6" s="41"/>
      <c r="E6" s="7"/>
      <c r="F6" s="7"/>
      <c r="G6" s="8"/>
      <c r="H6" s="9"/>
      <c r="I6" s="8"/>
      <c r="J6" s="8"/>
      <c r="K6" s="8"/>
    </row>
    <row r="7" spans="1:11" ht="15.75" customHeight="1" x14ac:dyDescent="0.2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39" customHeight="1" x14ac:dyDescent="0.2">
      <c r="A8" s="75" t="s">
        <v>120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45" customHeight="1" x14ac:dyDescent="0.2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32.25" customHeight="1" x14ac:dyDescent="0.2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5.75" x14ac:dyDescent="0.2">
      <c r="A11" s="80" t="s">
        <v>4</v>
      </c>
      <c r="B11" s="81" t="s">
        <v>5</v>
      </c>
      <c r="C11" s="81" t="s">
        <v>6</v>
      </c>
      <c r="D11" s="83" t="s">
        <v>12</v>
      </c>
      <c r="E11" s="79" t="s">
        <v>7</v>
      </c>
      <c r="F11" s="79"/>
      <c r="G11" s="79"/>
      <c r="H11" s="79" t="s">
        <v>8</v>
      </c>
      <c r="I11" s="79"/>
      <c r="J11" s="79"/>
      <c r="K11" s="77" t="s">
        <v>15</v>
      </c>
    </row>
    <row r="12" spans="1:11" ht="15.75" x14ac:dyDescent="0.2">
      <c r="A12" s="80"/>
      <c r="B12" s="82"/>
      <c r="C12" s="81"/>
      <c r="D12" s="83"/>
      <c r="E12" s="12" t="s">
        <v>9</v>
      </c>
      <c r="F12" s="12" t="s">
        <v>10</v>
      </c>
      <c r="G12" s="12" t="s">
        <v>11</v>
      </c>
      <c r="H12" s="12" t="s">
        <v>9</v>
      </c>
      <c r="I12" s="12" t="s">
        <v>10</v>
      </c>
      <c r="J12" s="12" t="s">
        <v>11</v>
      </c>
      <c r="K12" s="78"/>
    </row>
    <row r="13" spans="1:11" ht="45" x14ac:dyDescent="0.2">
      <c r="A13" s="45">
        <v>1</v>
      </c>
      <c r="B13" s="45" t="s">
        <v>90</v>
      </c>
      <c r="C13" s="45" t="s">
        <v>92</v>
      </c>
      <c r="D13" s="46">
        <v>159.57</v>
      </c>
      <c r="E13" s="47"/>
      <c r="F13" s="47"/>
      <c r="G13" s="48"/>
      <c r="H13" s="49">
        <f t="shared" ref="H13:I13" si="0">H15+H17</f>
        <v>0</v>
      </c>
      <c r="I13" s="49">
        <f t="shared" si="0"/>
        <v>0</v>
      </c>
      <c r="J13" s="49">
        <f>J15+J17</f>
        <v>0</v>
      </c>
      <c r="K13" s="44"/>
    </row>
    <row r="14" spans="1:11" ht="66.75" customHeight="1" x14ac:dyDescent="0.2">
      <c r="A14" s="71"/>
      <c r="B14" s="69" t="s">
        <v>93</v>
      </c>
      <c r="C14" s="50" t="s">
        <v>91</v>
      </c>
      <c r="D14" s="51">
        <v>1</v>
      </c>
      <c r="E14" s="50"/>
      <c r="F14" s="50"/>
      <c r="G14" s="50"/>
      <c r="H14" s="50"/>
      <c r="I14" s="50"/>
      <c r="J14" s="50"/>
      <c r="K14" s="50"/>
    </row>
    <row r="15" spans="1:11" ht="90.75" customHeight="1" x14ac:dyDescent="0.2">
      <c r="A15" s="72"/>
      <c r="B15" s="70"/>
      <c r="C15" s="50" t="s">
        <v>92</v>
      </c>
      <c r="D15" s="51">
        <v>114.26</v>
      </c>
      <c r="E15" s="50"/>
      <c r="F15" s="50"/>
      <c r="G15" s="50">
        <f>E15+F15</f>
        <v>0</v>
      </c>
      <c r="H15" s="50">
        <f>D15*E15</f>
        <v>0</v>
      </c>
      <c r="I15" s="50">
        <f>D15*F15</f>
        <v>0</v>
      </c>
      <c r="J15" s="50">
        <f>SUM(H15:I15)</f>
        <v>0</v>
      </c>
      <c r="K15" s="50"/>
    </row>
    <row r="16" spans="1:11" ht="78" customHeight="1" x14ac:dyDescent="0.2">
      <c r="A16" s="71"/>
      <c r="B16" s="69" t="s">
        <v>94</v>
      </c>
      <c r="C16" s="50" t="s">
        <v>91</v>
      </c>
      <c r="D16" s="51">
        <v>1</v>
      </c>
      <c r="E16" s="50"/>
      <c r="F16" s="50"/>
      <c r="G16" s="50"/>
      <c r="H16" s="50"/>
      <c r="I16" s="50"/>
      <c r="J16" s="50"/>
      <c r="K16" s="50"/>
    </row>
    <row r="17" spans="1:11" ht="101.25" customHeight="1" x14ac:dyDescent="0.2">
      <c r="A17" s="72"/>
      <c r="B17" s="70"/>
      <c r="C17" s="50" t="s">
        <v>92</v>
      </c>
      <c r="D17" s="51">
        <v>45.31</v>
      </c>
      <c r="E17" s="50"/>
      <c r="F17" s="50"/>
      <c r="G17" s="50">
        <f>E17+F17</f>
        <v>0</v>
      </c>
      <c r="H17" s="50">
        <f>D17*E17</f>
        <v>0</v>
      </c>
      <c r="I17" s="50">
        <f>D17*F17</f>
        <v>0</v>
      </c>
      <c r="J17" s="50">
        <f>SUM(H17:I17)</f>
        <v>0</v>
      </c>
      <c r="K17" s="50"/>
    </row>
    <row r="18" spans="1:11" ht="45" x14ac:dyDescent="0.2">
      <c r="A18" s="52">
        <v>2</v>
      </c>
      <c r="B18" s="53" t="s">
        <v>95</v>
      </c>
      <c r="C18" s="52" t="s">
        <v>92</v>
      </c>
      <c r="D18" s="58">
        <v>338.84</v>
      </c>
      <c r="E18" s="50"/>
      <c r="F18" s="50"/>
      <c r="G18" s="50"/>
      <c r="H18" s="50">
        <f t="shared" ref="H18:I18" si="1">H20+H22+H24+H26</f>
        <v>0</v>
      </c>
      <c r="I18" s="50">
        <f t="shared" si="1"/>
        <v>0</v>
      </c>
      <c r="J18" s="52">
        <f>J20+J22+J24+J26</f>
        <v>0</v>
      </c>
      <c r="K18" s="50"/>
    </row>
    <row r="19" spans="1:11" ht="81" customHeight="1" x14ac:dyDescent="0.2">
      <c r="A19" s="71"/>
      <c r="B19" s="84" t="s">
        <v>96</v>
      </c>
      <c r="C19" s="50" t="s">
        <v>91</v>
      </c>
      <c r="D19" s="51">
        <v>1</v>
      </c>
      <c r="E19" s="50"/>
      <c r="F19" s="50"/>
      <c r="G19" s="50"/>
      <c r="H19" s="50"/>
      <c r="I19" s="50"/>
      <c r="J19" s="50"/>
      <c r="K19" s="50"/>
    </row>
    <row r="20" spans="1:11" ht="84" customHeight="1" x14ac:dyDescent="0.2">
      <c r="A20" s="72"/>
      <c r="B20" s="85"/>
      <c r="C20" s="50" t="s">
        <v>92</v>
      </c>
      <c r="D20" s="51">
        <v>118.2</v>
      </c>
      <c r="E20" s="50"/>
      <c r="F20" s="50"/>
      <c r="G20" s="50">
        <f>E20+F20</f>
        <v>0</v>
      </c>
      <c r="H20" s="50">
        <f>D20*E20</f>
        <v>0</v>
      </c>
      <c r="I20" s="50">
        <f>D20*F20</f>
        <v>0</v>
      </c>
      <c r="J20" s="50">
        <f>SUM(H20:I20)</f>
        <v>0</v>
      </c>
      <c r="K20" s="50"/>
    </row>
    <row r="21" spans="1:11" ht="80.25" customHeight="1" x14ac:dyDescent="0.2">
      <c r="A21" s="71"/>
      <c r="B21" s="69" t="s">
        <v>97</v>
      </c>
      <c r="C21" s="50" t="s">
        <v>91</v>
      </c>
      <c r="D21" s="51">
        <v>1</v>
      </c>
      <c r="E21" s="50"/>
      <c r="F21" s="50"/>
      <c r="G21" s="50"/>
      <c r="H21" s="50"/>
      <c r="I21" s="50"/>
      <c r="J21" s="50"/>
      <c r="K21" s="50"/>
    </row>
    <row r="22" spans="1:11" ht="97.5" customHeight="1" x14ac:dyDescent="0.2">
      <c r="A22" s="72"/>
      <c r="B22" s="70"/>
      <c r="C22" s="50" t="s">
        <v>92</v>
      </c>
      <c r="D22" s="51">
        <v>51.22</v>
      </c>
      <c r="E22" s="50"/>
      <c r="F22" s="50"/>
      <c r="G22" s="50">
        <f>E22+F22</f>
        <v>0</v>
      </c>
      <c r="H22" s="50">
        <f>D22*E22</f>
        <v>0</v>
      </c>
      <c r="I22" s="50">
        <f>D22*F22</f>
        <v>0</v>
      </c>
      <c r="J22" s="50">
        <f>SUM(H22:I22)</f>
        <v>0</v>
      </c>
      <c r="K22" s="50"/>
    </row>
    <row r="23" spans="1:11" ht="96" customHeight="1" x14ac:dyDescent="0.2">
      <c r="A23" s="71"/>
      <c r="B23" s="69" t="s">
        <v>98</v>
      </c>
      <c r="C23" s="50" t="s">
        <v>91</v>
      </c>
      <c r="D23" s="51">
        <v>1</v>
      </c>
      <c r="E23" s="50"/>
      <c r="F23" s="50"/>
      <c r="G23" s="50"/>
      <c r="H23" s="50"/>
      <c r="I23" s="50"/>
      <c r="J23" s="50"/>
      <c r="K23" s="50"/>
    </row>
    <row r="24" spans="1:11" ht="91.5" customHeight="1" x14ac:dyDescent="0.2">
      <c r="A24" s="72"/>
      <c r="B24" s="70"/>
      <c r="C24" s="50" t="s">
        <v>92</v>
      </c>
      <c r="D24" s="51">
        <v>118.2</v>
      </c>
      <c r="E24" s="50"/>
      <c r="F24" s="50"/>
      <c r="G24" s="50">
        <f>E24+F24</f>
        <v>0</v>
      </c>
      <c r="H24" s="50">
        <f>D24*E24</f>
        <v>0</v>
      </c>
      <c r="I24" s="50">
        <f>D24*F24</f>
        <v>0</v>
      </c>
      <c r="J24" s="50">
        <f>SUM(H24:I24)</f>
        <v>0</v>
      </c>
      <c r="K24" s="50"/>
    </row>
    <row r="25" spans="1:11" ht="80.25" customHeight="1" x14ac:dyDescent="0.2">
      <c r="A25" s="71"/>
      <c r="B25" s="69" t="s">
        <v>99</v>
      </c>
      <c r="C25" s="50" t="s">
        <v>91</v>
      </c>
      <c r="D25" s="51">
        <v>1</v>
      </c>
      <c r="E25" s="50"/>
      <c r="F25" s="50"/>
      <c r="G25" s="50"/>
      <c r="H25" s="50"/>
      <c r="I25" s="50"/>
      <c r="J25" s="50"/>
      <c r="K25" s="50"/>
    </row>
    <row r="26" spans="1:11" ht="97.5" customHeight="1" x14ac:dyDescent="0.2">
      <c r="A26" s="72"/>
      <c r="B26" s="70"/>
      <c r="C26" s="50" t="s">
        <v>92</v>
      </c>
      <c r="D26" s="51">
        <v>51.22</v>
      </c>
      <c r="E26" s="50"/>
      <c r="F26" s="50"/>
      <c r="G26" s="50">
        <f>E26+F26</f>
        <v>0</v>
      </c>
      <c r="H26" s="50">
        <f>D26*E26</f>
        <v>0</v>
      </c>
      <c r="I26" s="50">
        <f>D26*F26</f>
        <v>0</v>
      </c>
      <c r="J26" s="50">
        <f>SUM(H26:I26)</f>
        <v>0</v>
      </c>
      <c r="K26" s="50"/>
    </row>
    <row r="27" spans="1:11" ht="45" x14ac:dyDescent="0.2">
      <c r="A27" s="52">
        <v>3</v>
      </c>
      <c r="B27" s="53" t="s">
        <v>100</v>
      </c>
      <c r="C27" s="52" t="s">
        <v>92</v>
      </c>
      <c r="D27" s="58">
        <v>370.75</v>
      </c>
      <c r="E27" s="50"/>
      <c r="F27" s="50"/>
      <c r="G27" s="50"/>
      <c r="H27" s="50">
        <f t="shared" ref="H27:I27" si="2">H29+H31+H33</f>
        <v>0</v>
      </c>
      <c r="I27" s="50">
        <f t="shared" si="2"/>
        <v>0</v>
      </c>
      <c r="J27" s="52">
        <f>J29+J31+J33</f>
        <v>0</v>
      </c>
      <c r="K27" s="50"/>
    </row>
    <row r="28" spans="1:11" ht="89.25" customHeight="1" x14ac:dyDescent="0.2">
      <c r="A28" s="71"/>
      <c r="B28" s="69" t="s">
        <v>101</v>
      </c>
      <c r="C28" s="50" t="s">
        <v>91</v>
      </c>
      <c r="D28" s="51">
        <v>1</v>
      </c>
      <c r="E28" s="50"/>
      <c r="F28" s="50"/>
      <c r="G28" s="50"/>
      <c r="H28" s="50"/>
      <c r="I28" s="50"/>
      <c r="J28" s="50"/>
      <c r="K28" s="50"/>
    </row>
    <row r="29" spans="1:11" ht="75.75" customHeight="1" x14ac:dyDescent="0.2">
      <c r="A29" s="72"/>
      <c r="B29" s="70"/>
      <c r="C29" s="50" t="s">
        <v>92</v>
      </c>
      <c r="D29" s="51">
        <v>268.31</v>
      </c>
      <c r="E29" s="50"/>
      <c r="F29" s="50"/>
      <c r="G29" s="50">
        <f>E29+F29</f>
        <v>0</v>
      </c>
      <c r="H29" s="50">
        <f>D29*E29</f>
        <v>0</v>
      </c>
      <c r="I29" s="50">
        <f>D29*F29</f>
        <v>0</v>
      </c>
      <c r="J29" s="50">
        <f>SUM(H29:I29)</f>
        <v>0</v>
      </c>
      <c r="K29" s="50"/>
    </row>
    <row r="30" spans="1:11" ht="86.25" customHeight="1" x14ac:dyDescent="0.2">
      <c r="A30" s="71"/>
      <c r="B30" s="69" t="s">
        <v>102</v>
      </c>
      <c r="C30" s="50" t="s">
        <v>91</v>
      </c>
      <c r="D30" s="51">
        <v>1</v>
      </c>
      <c r="E30" s="50"/>
      <c r="F30" s="50"/>
      <c r="G30" s="50"/>
      <c r="H30" s="50"/>
      <c r="I30" s="50"/>
      <c r="J30" s="50"/>
      <c r="K30" s="50"/>
    </row>
    <row r="31" spans="1:11" ht="82.5" customHeight="1" x14ac:dyDescent="0.2">
      <c r="A31" s="72"/>
      <c r="B31" s="70"/>
      <c r="C31" s="50" t="s">
        <v>92</v>
      </c>
      <c r="D31" s="51">
        <v>51.22</v>
      </c>
      <c r="E31" s="50"/>
      <c r="F31" s="50"/>
      <c r="G31" s="50">
        <f>E31+F31</f>
        <v>0</v>
      </c>
      <c r="H31" s="50">
        <f>D31*E31</f>
        <v>0</v>
      </c>
      <c r="I31" s="50">
        <f>D31*F31</f>
        <v>0</v>
      </c>
      <c r="J31" s="50">
        <f>SUM(H31:I31)</f>
        <v>0</v>
      </c>
      <c r="K31" s="50"/>
    </row>
    <row r="32" spans="1:11" ht="82.5" customHeight="1" x14ac:dyDescent="0.2">
      <c r="A32" s="71"/>
      <c r="B32" s="69" t="s">
        <v>103</v>
      </c>
      <c r="C32" s="50" t="s">
        <v>91</v>
      </c>
      <c r="D32" s="51">
        <v>1</v>
      </c>
      <c r="E32" s="50"/>
      <c r="F32" s="50"/>
      <c r="G32" s="50"/>
      <c r="H32" s="50"/>
      <c r="I32" s="50"/>
      <c r="J32" s="50"/>
      <c r="K32" s="50"/>
    </row>
    <row r="33" spans="1:11" ht="90.75" customHeight="1" x14ac:dyDescent="0.2">
      <c r="A33" s="72"/>
      <c r="B33" s="70"/>
      <c r="C33" s="50" t="s">
        <v>92</v>
      </c>
      <c r="D33" s="51">
        <v>51.22</v>
      </c>
      <c r="E33" s="50"/>
      <c r="F33" s="50"/>
      <c r="G33" s="50">
        <f>E33+F33</f>
        <v>0</v>
      </c>
      <c r="H33" s="50">
        <f>D33*E33</f>
        <v>0</v>
      </c>
      <c r="I33" s="50">
        <f>D33*F33</f>
        <v>0</v>
      </c>
      <c r="J33" s="50">
        <f>SUM(H33:I33)</f>
        <v>0</v>
      </c>
      <c r="K33" s="50"/>
    </row>
    <row r="34" spans="1:11" ht="45" x14ac:dyDescent="0.2">
      <c r="A34" s="52">
        <v>4</v>
      </c>
      <c r="B34" s="53" t="s">
        <v>104</v>
      </c>
      <c r="C34" s="52" t="s">
        <v>92</v>
      </c>
      <c r="D34" s="58">
        <v>511.42</v>
      </c>
      <c r="E34" s="50"/>
      <c r="F34" s="50"/>
      <c r="G34" s="50"/>
      <c r="H34" s="50">
        <f t="shared" ref="H34:I34" si="3">H36+H38+H40+H42</f>
        <v>0</v>
      </c>
      <c r="I34" s="50">
        <f t="shared" si="3"/>
        <v>0</v>
      </c>
      <c r="J34" s="52">
        <f>J36+J38+J40+J42</f>
        <v>0</v>
      </c>
      <c r="K34" s="50"/>
    </row>
    <row r="35" spans="1:11" ht="83.25" customHeight="1" x14ac:dyDescent="0.2">
      <c r="A35" s="71"/>
      <c r="B35" s="69" t="s">
        <v>105</v>
      </c>
      <c r="C35" s="50" t="s">
        <v>91</v>
      </c>
      <c r="D35" s="51">
        <v>1</v>
      </c>
      <c r="E35" s="50"/>
      <c r="F35" s="50"/>
      <c r="G35" s="50"/>
      <c r="H35" s="50"/>
      <c r="I35" s="50"/>
      <c r="J35" s="50"/>
      <c r="K35" s="50"/>
    </row>
    <row r="36" spans="1:11" ht="88.5" customHeight="1" x14ac:dyDescent="0.2">
      <c r="A36" s="72"/>
      <c r="B36" s="70"/>
      <c r="C36" s="50" t="s">
        <v>92</v>
      </c>
      <c r="D36" s="51">
        <v>204.49</v>
      </c>
      <c r="E36" s="50"/>
      <c r="F36" s="50"/>
      <c r="G36" s="50">
        <f>E36+F36</f>
        <v>0</v>
      </c>
      <c r="H36" s="50">
        <f>D36*E36</f>
        <v>0</v>
      </c>
      <c r="I36" s="50">
        <f>D36*F36</f>
        <v>0</v>
      </c>
      <c r="J36" s="50">
        <f>SUM(H36:I36)</f>
        <v>0</v>
      </c>
      <c r="K36" s="50"/>
    </row>
    <row r="37" spans="1:11" ht="81.75" customHeight="1" x14ac:dyDescent="0.2">
      <c r="A37" s="71"/>
      <c r="B37" s="69" t="s">
        <v>106</v>
      </c>
      <c r="C37" s="50" t="s">
        <v>91</v>
      </c>
      <c r="D37" s="51">
        <v>1</v>
      </c>
      <c r="E37" s="50"/>
      <c r="F37" s="50"/>
      <c r="G37" s="50"/>
      <c r="H37" s="50"/>
      <c r="I37" s="50"/>
      <c r="J37" s="50"/>
      <c r="K37" s="50"/>
    </row>
    <row r="38" spans="1:11" ht="97.5" customHeight="1" x14ac:dyDescent="0.2">
      <c r="A38" s="72"/>
      <c r="B38" s="70"/>
      <c r="C38" s="50" t="s">
        <v>92</v>
      </c>
      <c r="D38" s="51">
        <v>51.22</v>
      </c>
      <c r="E38" s="50"/>
      <c r="F38" s="50"/>
      <c r="G38" s="50">
        <f>E38+F38</f>
        <v>0</v>
      </c>
      <c r="H38" s="50">
        <f>D38*E38</f>
        <v>0</v>
      </c>
      <c r="I38" s="50">
        <f>D38*F38</f>
        <v>0</v>
      </c>
      <c r="J38" s="50">
        <f>SUM(H38:I38)</f>
        <v>0</v>
      </c>
      <c r="K38" s="50"/>
    </row>
    <row r="39" spans="1:11" ht="96.75" customHeight="1" x14ac:dyDescent="0.2">
      <c r="A39" s="71"/>
      <c r="B39" s="69" t="s">
        <v>107</v>
      </c>
      <c r="C39" s="50" t="s">
        <v>91</v>
      </c>
      <c r="D39" s="51">
        <v>1</v>
      </c>
      <c r="E39" s="50"/>
      <c r="F39" s="50"/>
      <c r="G39" s="50"/>
      <c r="H39" s="50"/>
      <c r="I39" s="50"/>
      <c r="J39" s="50"/>
      <c r="K39" s="50"/>
    </row>
    <row r="40" spans="1:11" ht="82.5" customHeight="1" x14ac:dyDescent="0.2">
      <c r="A40" s="72"/>
      <c r="B40" s="70"/>
      <c r="C40" s="50" t="s">
        <v>92</v>
      </c>
      <c r="D40" s="51">
        <v>204.49</v>
      </c>
      <c r="E40" s="50"/>
      <c r="F40" s="50"/>
      <c r="G40" s="50">
        <f>E40+F40</f>
        <v>0</v>
      </c>
      <c r="H40" s="50">
        <f>D40*E40</f>
        <v>0</v>
      </c>
      <c r="I40" s="50">
        <f>D40*F40</f>
        <v>0</v>
      </c>
      <c r="J40" s="50">
        <f>SUM(H40:I40)</f>
        <v>0</v>
      </c>
      <c r="K40" s="50"/>
    </row>
    <row r="41" spans="1:11" ht="84.75" customHeight="1" x14ac:dyDescent="0.2">
      <c r="A41" s="71"/>
      <c r="B41" s="69" t="s">
        <v>108</v>
      </c>
      <c r="C41" s="50" t="s">
        <v>91</v>
      </c>
      <c r="D41" s="51">
        <v>1</v>
      </c>
      <c r="E41" s="50"/>
      <c r="F41" s="50"/>
      <c r="G41" s="50"/>
      <c r="H41" s="50"/>
      <c r="I41" s="50"/>
      <c r="J41" s="50"/>
      <c r="K41" s="50"/>
    </row>
    <row r="42" spans="1:11" ht="99" customHeight="1" x14ac:dyDescent="0.2">
      <c r="A42" s="72"/>
      <c r="B42" s="70"/>
      <c r="C42" s="50" t="s">
        <v>92</v>
      </c>
      <c r="D42" s="51">
        <v>51.22</v>
      </c>
      <c r="E42" s="50"/>
      <c r="F42" s="50"/>
      <c r="G42" s="50">
        <f>E42+F42</f>
        <v>0</v>
      </c>
      <c r="H42" s="50">
        <f>D42*E42</f>
        <v>0</v>
      </c>
      <c r="I42" s="50">
        <f>D42*F42</f>
        <v>0</v>
      </c>
      <c r="J42" s="50">
        <f>SUM(H42:I42)</f>
        <v>0</v>
      </c>
      <c r="K42" s="50"/>
    </row>
    <row r="43" spans="1:11" ht="45" x14ac:dyDescent="0.2">
      <c r="A43" s="50">
        <v>5</v>
      </c>
      <c r="B43" s="53" t="s">
        <v>109</v>
      </c>
      <c r="C43" s="50" t="s">
        <v>92</v>
      </c>
      <c r="D43" s="51">
        <v>181.24</v>
      </c>
      <c r="E43" s="50"/>
      <c r="F43" s="50"/>
      <c r="G43" s="50"/>
      <c r="H43" s="50">
        <f t="shared" ref="H43:I43" si="4">H45</f>
        <v>0</v>
      </c>
      <c r="I43" s="50">
        <f t="shared" si="4"/>
        <v>0</v>
      </c>
      <c r="J43" s="52">
        <f>J45</f>
        <v>0</v>
      </c>
      <c r="K43" s="50"/>
    </row>
    <row r="44" spans="1:11" ht="81.75" customHeight="1" x14ac:dyDescent="0.2">
      <c r="A44" s="71"/>
      <c r="B44" s="69" t="s">
        <v>110</v>
      </c>
      <c r="C44" s="50" t="s">
        <v>91</v>
      </c>
      <c r="D44" s="51">
        <v>2</v>
      </c>
      <c r="E44" s="50"/>
      <c r="F44" s="50"/>
      <c r="G44" s="50"/>
      <c r="H44" s="50"/>
      <c r="I44" s="50"/>
      <c r="J44" s="50"/>
      <c r="K44" s="50"/>
    </row>
    <row r="45" spans="1:11" ht="87" customHeight="1" x14ac:dyDescent="0.2">
      <c r="A45" s="72"/>
      <c r="B45" s="70"/>
      <c r="C45" s="50" t="s">
        <v>92</v>
      </c>
      <c r="D45" s="51">
        <v>181.24</v>
      </c>
      <c r="E45" s="50"/>
      <c r="F45" s="50"/>
      <c r="G45" s="50">
        <f>E45+F45</f>
        <v>0</v>
      </c>
      <c r="H45" s="50">
        <f>D45*E45</f>
        <v>0</v>
      </c>
      <c r="I45" s="50">
        <f>D45*F45</f>
        <v>0</v>
      </c>
      <c r="J45" s="50">
        <f>SUM(H45:I45)</f>
        <v>0</v>
      </c>
      <c r="K45" s="50"/>
    </row>
    <row r="46" spans="1:11" ht="45" x14ac:dyDescent="0.2">
      <c r="A46" s="52">
        <v>6</v>
      </c>
      <c r="B46" s="53" t="s">
        <v>111</v>
      </c>
      <c r="C46" s="52" t="s">
        <v>92</v>
      </c>
      <c r="D46" s="58">
        <v>1713.15</v>
      </c>
      <c r="E46" s="50"/>
      <c r="F46" s="50"/>
      <c r="G46" s="50"/>
      <c r="H46" s="50"/>
      <c r="I46" s="50"/>
      <c r="J46" s="52">
        <f>J48+J50+J52+J56+J54</f>
        <v>0</v>
      </c>
      <c r="K46" s="50"/>
    </row>
    <row r="47" spans="1:11" ht="78.75" customHeight="1" x14ac:dyDescent="0.2">
      <c r="A47" s="71"/>
      <c r="B47" s="69" t="s">
        <v>112</v>
      </c>
      <c r="C47" s="50" t="s">
        <v>91</v>
      </c>
      <c r="D47" s="51">
        <v>1</v>
      </c>
      <c r="E47" s="50"/>
      <c r="F47" s="50"/>
      <c r="G47" s="50"/>
      <c r="H47" s="50"/>
      <c r="I47" s="50"/>
      <c r="J47" s="50"/>
      <c r="K47" s="50"/>
    </row>
    <row r="48" spans="1:11" ht="90.75" customHeight="1" x14ac:dyDescent="0.2">
      <c r="A48" s="72"/>
      <c r="B48" s="70"/>
      <c r="C48" s="50" t="s">
        <v>92</v>
      </c>
      <c r="D48" s="51">
        <v>36.64</v>
      </c>
      <c r="E48" s="50"/>
      <c r="F48" s="50"/>
      <c r="G48" s="50">
        <f>E48+F48</f>
        <v>0</v>
      </c>
      <c r="H48" s="50">
        <f>D48*E48</f>
        <v>0</v>
      </c>
      <c r="I48" s="50">
        <f>D48*F48</f>
        <v>0</v>
      </c>
      <c r="J48" s="50">
        <f>SUM(H48:I48)</f>
        <v>0</v>
      </c>
      <c r="K48" s="50"/>
    </row>
    <row r="49" spans="1:11" ht="101.25" customHeight="1" x14ac:dyDescent="0.2">
      <c r="A49" s="71"/>
      <c r="B49" s="69" t="s">
        <v>113</v>
      </c>
      <c r="C49" s="50" t="s">
        <v>91</v>
      </c>
      <c r="D49" s="51">
        <v>1</v>
      </c>
      <c r="E49" s="50"/>
      <c r="F49" s="50"/>
      <c r="G49" s="50"/>
      <c r="H49" s="50"/>
      <c r="I49" s="50"/>
      <c r="J49" s="50"/>
      <c r="K49" s="50"/>
    </row>
    <row r="50" spans="1:11" ht="78.75" customHeight="1" x14ac:dyDescent="0.2">
      <c r="A50" s="72"/>
      <c r="B50" s="70"/>
      <c r="C50" s="50" t="s">
        <v>92</v>
      </c>
      <c r="D50" s="51">
        <v>256.73</v>
      </c>
      <c r="E50" s="50"/>
      <c r="F50" s="50"/>
      <c r="G50" s="50">
        <f>E50+F50</f>
        <v>0</v>
      </c>
      <c r="H50" s="50">
        <f>D50*E50</f>
        <v>0</v>
      </c>
      <c r="I50" s="50">
        <f>D50*F50</f>
        <v>0</v>
      </c>
      <c r="J50" s="50">
        <f>SUM(H50:I50)</f>
        <v>0</v>
      </c>
      <c r="K50" s="50"/>
    </row>
    <row r="51" spans="1:11" ht="96" customHeight="1" x14ac:dyDescent="0.2">
      <c r="A51" s="71"/>
      <c r="B51" s="69" t="s">
        <v>114</v>
      </c>
      <c r="C51" s="50" t="s">
        <v>91</v>
      </c>
      <c r="D51" s="51">
        <v>5</v>
      </c>
      <c r="E51" s="50"/>
      <c r="F51" s="50"/>
      <c r="G51" s="50"/>
      <c r="H51" s="50"/>
      <c r="I51" s="50"/>
      <c r="J51" s="50"/>
      <c r="K51" s="50"/>
    </row>
    <row r="52" spans="1:11" ht="72.75" customHeight="1" x14ac:dyDescent="0.2">
      <c r="A52" s="72"/>
      <c r="B52" s="70"/>
      <c r="C52" s="50" t="s">
        <v>92</v>
      </c>
      <c r="D52" s="51">
        <v>145.97999999999999</v>
      </c>
      <c r="E52" s="50"/>
      <c r="F52" s="50"/>
      <c r="G52" s="50">
        <f>E52+F52</f>
        <v>0</v>
      </c>
      <c r="H52" s="50">
        <f>D52*E52</f>
        <v>0</v>
      </c>
      <c r="I52" s="50">
        <f>D52*F52</f>
        <v>0</v>
      </c>
      <c r="J52" s="50">
        <f>SUM(H52:I52)</f>
        <v>0</v>
      </c>
      <c r="K52" s="50"/>
    </row>
    <row r="53" spans="1:11" ht="96.75" customHeight="1" x14ac:dyDescent="0.2">
      <c r="A53" s="71"/>
      <c r="B53" s="69" t="s">
        <v>115</v>
      </c>
      <c r="C53" s="50" t="s">
        <v>91</v>
      </c>
      <c r="D53" s="51">
        <v>5</v>
      </c>
      <c r="E53" s="50"/>
      <c r="F53" s="50"/>
      <c r="G53" s="50"/>
      <c r="H53" s="50"/>
      <c r="I53" s="50"/>
      <c r="J53" s="50"/>
      <c r="K53" s="50"/>
    </row>
    <row r="54" spans="1:11" ht="78" customHeight="1" x14ac:dyDescent="0.2">
      <c r="A54" s="72"/>
      <c r="B54" s="70"/>
      <c r="C54" s="50" t="s">
        <v>92</v>
      </c>
      <c r="D54" s="51">
        <v>1210.3699999999999</v>
      </c>
      <c r="E54" s="50"/>
      <c r="F54" s="50"/>
      <c r="G54" s="50">
        <f>E54+F54</f>
        <v>0</v>
      </c>
      <c r="H54" s="50">
        <f>D54*E54</f>
        <v>0</v>
      </c>
      <c r="I54" s="50">
        <f>D54*F54</f>
        <v>0</v>
      </c>
      <c r="J54" s="50">
        <f>SUM(H54:I54)</f>
        <v>0</v>
      </c>
      <c r="K54" s="50"/>
    </row>
    <row r="55" spans="1:11" ht="73.5" customHeight="1" x14ac:dyDescent="0.2">
      <c r="A55" s="71"/>
      <c r="B55" s="86" t="s">
        <v>116</v>
      </c>
      <c r="C55" s="50" t="s">
        <v>91</v>
      </c>
      <c r="D55" s="51">
        <v>1</v>
      </c>
      <c r="E55" s="50"/>
      <c r="F55" s="50"/>
      <c r="G55" s="50"/>
      <c r="H55" s="50"/>
      <c r="I55" s="50"/>
      <c r="J55" s="50"/>
      <c r="K55" s="50"/>
    </row>
    <row r="56" spans="1:11" ht="83.25" customHeight="1" x14ac:dyDescent="0.2">
      <c r="A56" s="72"/>
      <c r="B56" s="87"/>
      <c r="C56" s="50" t="s">
        <v>92</v>
      </c>
      <c r="D56" s="51">
        <v>63.43</v>
      </c>
      <c r="E56" s="50"/>
      <c r="F56" s="50"/>
      <c r="G56" s="50">
        <f>E56+F56</f>
        <v>0</v>
      </c>
      <c r="H56" s="50">
        <f>D56*E56</f>
        <v>0</v>
      </c>
      <c r="I56" s="50">
        <f>D56*F56</f>
        <v>0</v>
      </c>
      <c r="J56" s="50">
        <f>SUM(H56:I56)</f>
        <v>0</v>
      </c>
      <c r="K56" s="50"/>
    </row>
    <row r="57" spans="1:11" ht="61.5" customHeight="1" x14ac:dyDescent="0.2">
      <c r="A57" s="59">
        <v>7</v>
      </c>
      <c r="B57" s="54" t="str">
        <f>[1]Витраж!C64</f>
        <v>Изготовление и монтаж витражных конструкций из "холодного" алюминиевого профиля. ВТ7</v>
      </c>
      <c r="C57" s="60" t="str">
        <f>[1]Витраж!D64</f>
        <v>м2</v>
      </c>
      <c r="D57" s="58">
        <v>1692.18</v>
      </c>
      <c r="E57" s="50"/>
      <c r="F57" s="50"/>
      <c r="G57" s="50"/>
      <c r="H57" s="50">
        <f t="shared" ref="H57:I57" si="5">H59+H61+H63+H65+H67+H69+H71+H73+H75+H75</f>
        <v>0</v>
      </c>
      <c r="I57" s="50">
        <f t="shared" si="5"/>
        <v>0</v>
      </c>
      <c r="J57" s="52">
        <f>J59+J61+J63+J65+J67+J69+J71+J73+J75+J75</f>
        <v>0</v>
      </c>
      <c r="K57" s="50"/>
    </row>
    <row r="58" spans="1:11" ht="71.25" customHeight="1" x14ac:dyDescent="0.2">
      <c r="A58" s="71"/>
      <c r="B58" s="86" t="str">
        <f>[1]Витраж!C65</f>
        <v>Витражный блок ВТ7.1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58" s="55" t="str">
        <f>[1]Витраж!D65</f>
        <v>шт</v>
      </c>
      <c r="D58" s="51">
        <v>1</v>
      </c>
      <c r="E58" s="50"/>
      <c r="F58" s="50"/>
      <c r="G58" s="50"/>
      <c r="H58" s="50"/>
      <c r="I58" s="50"/>
      <c r="J58" s="50"/>
      <c r="K58" s="50"/>
    </row>
    <row r="59" spans="1:11" ht="75.75" customHeight="1" x14ac:dyDescent="0.2">
      <c r="A59" s="72"/>
      <c r="B59" s="87"/>
      <c r="C59" s="55" t="str">
        <f>[1]Витраж!D66</f>
        <v>м2</v>
      </c>
      <c r="D59" s="51">
        <v>36.64</v>
      </c>
      <c r="E59" s="50"/>
      <c r="F59" s="50"/>
      <c r="G59" s="50">
        <f>E59+F59</f>
        <v>0</v>
      </c>
      <c r="H59" s="50">
        <f>D59*E59</f>
        <v>0</v>
      </c>
      <c r="I59" s="50">
        <f>D59*F59</f>
        <v>0</v>
      </c>
      <c r="J59" s="50">
        <f>SUM(H59:I59)</f>
        <v>0</v>
      </c>
      <c r="K59" s="50"/>
    </row>
    <row r="60" spans="1:11" ht="86.25" customHeight="1" x14ac:dyDescent="0.2">
      <c r="A60" s="71"/>
      <c r="B60" s="86" t="str">
        <f>[1]Витраж!C67</f>
        <v>Витражный блок ВТ7.1л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0" s="55" t="str">
        <f>[1]Витраж!D67</f>
        <v>шт</v>
      </c>
      <c r="D60" s="51">
        <v>1</v>
      </c>
      <c r="E60" s="50"/>
      <c r="F60" s="50"/>
      <c r="G60" s="50"/>
      <c r="H60" s="50"/>
      <c r="I60" s="50"/>
      <c r="J60" s="50"/>
      <c r="K60" s="50"/>
    </row>
    <row r="61" spans="1:11" ht="75" customHeight="1" x14ac:dyDescent="0.2">
      <c r="A61" s="72"/>
      <c r="B61" s="87"/>
      <c r="C61" s="55" t="str">
        <f>[1]Витраж!D68</f>
        <v>м2</v>
      </c>
      <c r="D61" s="51">
        <v>36.64</v>
      </c>
      <c r="E61" s="50"/>
      <c r="F61" s="50"/>
      <c r="G61" s="50">
        <f>E61+F61</f>
        <v>0</v>
      </c>
      <c r="H61" s="50">
        <f>D61*E61</f>
        <v>0</v>
      </c>
      <c r="I61" s="50">
        <f>D61*F61</f>
        <v>0</v>
      </c>
      <c r="J61" s="50">
        <f>SUM(H61:I61)</f>
        <v>0</v>
      </c>
      <c r="K61" s="50"/>
    </row>
    <row r="62" spans="1:11" ht="87.75" customHeight="1" x14ac:dyDescent="0.2">
      <c r="A62" s="71"/>
      <c r="B62" s="86" t="str">
        <f>[1]Витраж!C69</f>
        <v>Витражный блок ВТ7.2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2" s="55" t="str">
        <f>[1]Витраж!D69</f>
        <v>шт</v>
      </c>
      <c r="D62" s="51">
        <v>1</v>
      </c>
      <c r="E62" s="50"/>
      <c r="F62" s="50"/>
      <c r="G62" s="50"/>
      <c r="H62" s="50"/>
      <c r="I62" s="50"/>
      <c r="J62" s="50"/>
      <c r="K62" s="50"/>
    </row>
    <row r="63" spans="1:11" ht="72.75" customHeight="1" x14ac:dyDescent="0.2">
      <c r="A63" s="72"/>
      <c r="B63" s="87"/>
      <c r="C63" s="55" t="str">
        <f>[1]Витраж!D70</f>
        <v>м2</v>
      </c>
      <c r="D63" s="51">
        <v>256.73</v>
      </c>
      <c r="E63" s="50"/>
      <c r="F63" s="50"/>
      <c r="G63" s="50">
        <f>E63+F63</f>
        <v>0</v>
      </c>
      <c r="H63" s="50">
        <f>D63*E63</f>
        <v>0</v>
      </c>
      <c r="I63" s="50">
        <f>D63*F63</f>
        <v>0</v>
      </c>
      <c r="J63" s="50">
        <f>SUM(H63:I63)</f>
        <v>0</v>
      </c>
      <c r="K63" s="50"/>
    </row>
    <row r="64" spans="1:11" ht="70.5" customHeight="1" x14ac:dyDescent="0.2">
      <c r="A64" s="71"/>
      <c r="B64" s="86" t="str">
        <f>[1]Витраж!C71</f>
        <v>Витражный блок ВТ7.3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4" s="55" t="str">
        <f>[1]Витраж!D71</f>
        <v>шт</v>
      </c>
      <c r="D64" s="51">
        <v>1</v>
      </c>
      <c r="E64" s="50"/>
      <c r="F64" s="50"/>
      <c r="G64" s="50"/>
      <c r="H64" s="50"/>
      <c r="I64" s="50"/>
      <c r="J64" s="50"/>
      <c r="K64" s="50"/>
    </row>
    <row r="65" spans="1:11" ht="81.75" customHeight="1" x14ac:dyDescent="0.2">
      <c r="A65" s="72"/>
      <c r="B65" s="87"/>
      <c r="C65" s="55" t="str">
        <f>[1]Витраж!D72</f>
        <v>м2</v>
      </c>
      <c r="D65" s="51">
        <v>29.2</v>
      </c>
      <c r="E65" s="50"/>
      <c r="F65" s="50"/>
      <c r="G65" s="50">
        <f>E65+F65</f>
        <v>0</v>
      </c>
      <c r="H65" s="50">
        <f>D65*E65</f>
        <v>0</v>
      </c>
      <c r="I65" s="50">
        <f>D65*F65</f>
        <v>0</v>
      </c>
      <c r="J65" s="50">
        <f>SUM(H65:I65)</f>
        <v>0</v>
      </c>
      <c r="K65" s="50"/>
    </row>
    <row r="66" spans="1:11" ht="85.5" customHeight="1" x14ac:dyDescent="0.2">
      <c r="A66" s="71"/>
      <c r="B66" s="86" t="str">
        <f>[1]Витраж!C73</f>
        <v>Витражный блок ВТ7.3л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6" s="55" t="str">
        <f>[1]Витраж!D73</f>
        <v>шт</v>
      </c>
      <c r="D66" s="51">
        <v>4</v>
      </c>
      <c r="E66" s="50"/>
      <c r="F66" s="50"/>
      <c r="G66" s="50"/>
      <c r="H66" s="50"/>
      <c r="I66" s="50"/>
      <c r="J66" s="50"/>
      <c r="K66" s="50"/>
    </row>
    <row r="67" spans="1:11" ht="71.25" customHeight="1" x14ac:dyDescent="0.2">
      <c r="A67" s="72"/>
      <c r="B67" s="87"/>
      <c r="C67" s="55" t="str">
        <f>[1]Витраж!D74</f>
        <v>м2</v>
      </c>
      <c r="D67" s="51">
        <v>116.78</v>
      </c>
      <c r="E67" s="50"/>
      <c r="F67" s="50"/>
      <c r="G67" s="50">
        <f>E67+F67</f>
        <v>0</v>
      </c>
      <c r="H67" s="50">
        <f>D67*E67</f>
        <v>0</v>
      </c>
      <c r="I67" s="50">
        <f>D67*F67</f>
        <v>0</v>
      </c>
      <c r="J67" s="50">
        <f>SUM(H67:I67)</f>
        <v>0</v>
      </c>
      <c r="K67" s="50"/>
    </row>
    <row r="68" spans="1:11" ht="76.5" customHeight="1" x14ac:dyDescent="0.2">
      <c r="A68" s="71"/>
      <c r="B68" s="86" t="str">
        <f>[1]Витраж!C75</f>
        <v>Витражный блок ВТ7.4 (9099х39400(h)),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8" s="55" t="str">
        <f>[1]Витраж!D75</f>
        <v>шт</v>
      </c>
      <c r="D68" s="51">
        <v>1</v>
      </c>
      <c r="E68" s="50"/>
      <c r="F68" s="50"/>
      <c r="G68" s="50"/>
      <c r="H68" s="50"/>
      <c r="I68" s="50"/>
      <c r="J68" s="50"/>
      <c r="K68" s="50"/>
    </row>
    <row r="69" spans="1:11" ht="90" customHeight="1" x14ac:dyDescent="0.2">
      <c r="A69" s="72"/>
      <c r="B69" s="87"/>
      <c r="C69" s="55" t="str">
        <f>[1]Витраж!D76</f>
        <v>м2</v>
      </c>
      <c r="D69" s="51">
        <v>358.5</v>
      </c>
      <c r="E69" s="50"/>
      <c r="F69" s="50"/>
      <c r="G69" s="50">
        <f>E69+F69</f>
        <v>0</v>
      </c>
      <c r="H69" s="50">
        <f>D69*E69</f>
        <v>0</v>
      </c>
      <c r="I69" s="50">
        <f>D69*F69</f>
        <v>0</v>
      </c>
      <c r="J69" s="50">
        <f>SUM(H69:I69)</f>
        <v>0</v>
      </c>
      <c r="K69" s="50"/>
    </row>
    <row r="70" spans="1:11" ht="78.75" customHeight="1" x14ac:dyDescent="0.2">
      <c r="A70" s="71"/>
      <c r="B70" s="86" t="str">
        <f>[1]Витраж!C77</f>
        <v>Витражный блок ВТ7.4л (9099х39400(h)),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0" s="55" t="str">
        <f>[1]Витраж!D77</f>
        <v>шт</v>
      </c>
      <c r="D70" s="51">
        <v>1</v>
      </c>
      <c r="E70" s="50"/>
      <c r="F70" s="50"/>
      <c r="G70" s="50"/>
      <c r="H70" s="50"/>
      <c r="I70" s="50"/>
      <c r="J70" s="50"/>
      <c r="K70" s="50"/>
    </row>
    <row r="71" spans="1:11" ht="77.25" customHeight="1" x14ac:dyDescent="0.2">
      <c r="A71" s="72"/>
      <c r="B71" s="87"/>
      <c r="C71" s="55" t="str">
        <f>[1]Витраж!D78</f>
        <v>м2</v>
      </c>
      <c r="D71" s="51">
        <v>358.5</v>
      </c>
      <c r="E71" s="50"/>
      <c r="F71" s="50"/>
      <c r="G71" s="50">
        <f>E71+F71</f>
        <v>0</v>
      </c>
      <c r="H71" s="50">
        <f>D71*E71</f>
        <v>0</v>
      </c>
      <c r="I71" s="50">
        <f>D71*F71</f>
        <v>0</v>
      </c>
      <c r="J71" s="50">
        <f>SUM(H71:I71)</f>
        <v>0</v>
      </c>
      <c r="K71" s="50"/>
    </row>
    <row r="72" spans="1:11" ht="81" customHeight="1" x14ac:dyDescent="0.2">
      <c r="A72" s="71"/>
      <c r="B72" s="86" t="str">
        <f>[1]Витраж!C79</f>
        <v>Витражный блок ВТ7.5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2" s="55" t="str">
        <f>[1]Витраж!D79</f>
        <v>шт</v>
      </c>
      <c r="D72" s="51">
        <v>1</v>
      </c>
      <c r="E72" s="50"/>
      <c r="F72" s="50"/>
      <c r="G72" s="50"/>
      <c r="H72" s="50"/>
      <c r="I72" s="50"/>
      <c r="J72" s="50"/>
      <c r="K72" s="50"/>
    </row>
    <row r="73" spans="1:11" ht="74.25" customHeight="1" x14ac:dyDescent="0.2">
      <c r="A73" s="72"/>
      <c r="B73" s="87"/>
      <c r="C73" s="55" t="str">
        <f>[1]Витраж!D80</f>
        <v>м2</v>
      </c>
      <c r="D73" s="51">
        <v>242.07</v>
      </c>
      <c r="E73" s="50"/>
      <c r="F73" s="50"/>
      <c r="G73" s="50">
        <f>E73+F73</f>
        <v>0</v>
      </c>
      <c r="H73" s="50">
        <f>D73*E73</f>
        <v>0</v>
      </c>
      <c r="I73" s="50">
        <f>D73*F73</f>
        <v>0</v>
      </c>
      <c r="J73" s="50">
        <f>SUM(H73:I73)</f>
        <v>0</v>
      </c>
      <c r="K73" s="50"/>
    </row>
    <row r="74" spans="1:11" ht="76.5" customHeight="1" x14ac:dyDescent="0.2">
      <c r="A74" s="71"/>
      <c r="B74" s="86" t="str">
        <f>[1]Витраж!C81</f>
        <v>Витражный блок ВТ7.6 (6526х39400(h)),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4" s="55" t="str">
        <f>[1]Витраж!D81</f>
        <v>шт</v>
      </c>
      <c r="D74" s="51">
        <v>1</v>
      </c>
      <c r="E74" s="50"/>
      <c r="F74" s="50"/>
      <c r="G74" s="50"/>
      <c r="H74" s="50"/>
      <c r="I74" s="50"/>
      <c r="J74" s="50"/>
      <c r="K74" s="50"/>
    </row>
    <row r="75" spans="1:11" ht="75.75" customHeight="1" x14ac:dyDescent="0.2">
      <c r="A75" s="72"/>
      <c r="B75" s="87"/>
      <c r="C75" s="55" t="str">
        <f>[1]Витраж!D82</f>
        <v>м2</v>
      </c>
      <c r="D75" s="51">
        <v>257.12</v>
      </c>
      <c r="E75" s="50"/>
      <c r="F75" s="50"/>
      <c r="G75" s="50">
        <f>E75+F75</f>
        <v>0</v>
      </c>
      <c r="H75" s="50">
        <f>D75*E75</f>
        <v>0</v>
      </c>
      <c r="I75" s="50">
        <f>D75*F75</f>
        <v>0</v>
      </c>
      <c r="J75" s="50">
        <f>SUM(H75:I75)</f>
        <v>0</v>
      </c>
      <c r="K75" s="50"/>
    </row>
    <row r="76" spans="1:11" x14ac:dyDescent="0.2">
      <c r="A76" s="56"/>
      <c r="B76" s="13" t="s">
        <v>13</v>
      </c>
      <c r="C76" s="56" t="s">
        <v>92</v>
      </c>
      <c r="D76" s="112">
        <f>D13+D18+D27+D34+D43+D46+D57</f>
        <v>4967.1500000000005</v>
      </c>
      <c r="E76" s="56"/>
      <c r="F76" s="56"/>
      <c r="G76" s="56"/>
      <c r="H76" s="56">
        <f t="shared" ref="H76:I76" si="6">H13+H18+H27+H34+H43+H46+H57</f>
        <v>0</v>
      </c>
      <c r="I76" s="56">
        <f t="shared" si="6"/>
        <v>0</v>
      </c>
      <c r="J76" s="111">
        <f>J13+J18+J27+J34+J43+J46+J57</f>
        <v>0</v>
      </c>
      <c r="K76" s="56"/>
    </row>
    <row r="77" spans="1:11" ht="15.75" thickBot="1" x14ac:dyDescent="0.25">
      <c r="A77" s="56"/>
      <c r="B77" s="36" t="s">
        <v>14</v>
      </c>
      <c r="C77" s="56"/>
      <c r="D77" s="57"/>
      <c r="E77" s="56"/>
      <c r="F77" s="56"/>
      <c r="G77" s="56"/>
      <c r="H77" s="56"/>
      <c r="I77" s="56"/>
      <c r="J77" s="56"/>
      <c r="K77" s="56"/>
    </row>
    <row r="78" spans="1:11" x14ac:dyDescent="0.2">
      <c r="A78" s="73"/>
      <c r="B78" s="73"/>
      <c r="C78" s="73"/>
      <c r="D78" s="73"/>
      <c r="E78" s="73"/>
      <c r="F78" s="73"/>
      <c r="G78" s="73"/>
    </row>
    <row r="79" spans="1:11" ht="64.5" customHeight="1" x14ac:dyDescent="0.2">
      <c r="A79" s="61" t="s">
        <v>16</v>
      </c>
      <c r="B79" s="89" t="s">
        <v>117</v>
      </c>
      <c r="C79" s="90"/>
      <c r="D79" s="90"/>
      <c r="E79" s="90"/>
      <c r="F79" s="90"/>
      <c r="G79" s="90"/>
      <c r="H79" s="91"/>
      <c r="I79" s="68"/>
      <c r="J79" s="68"/>
      <c r="K79" s="68"/>
    </row>
    <row r="80" spans="1:11" ht="15.75" customHeight="1" x14ac:dyDescent="0.25">
      <c r="A80" s="62" t="s">
        <v>17</v>
      </c>
      <c r="B80" s="92" t="s">
        <v>18</v>
      </c>
      <c r="C80" s="92"/>
      <c r="D80" s="92"/>
      <c r="E80" s="92"/>
      <c r="F80" s="92"/>
      <c r="G80" s="92"/>
      <c r="H80" s="92"/>
      <c r="I80" s="66"/>
      <c r="J80" s="66"/>
      <c r="K80" s="66"/>
    </row>
    <row r="81" spans="1:14" ht="15" customHeight="1" x14ac:dyDescent="0.2">
      <c r="A81" s="14" t="s">
        <v>19</v>
      </c>
      <c r="B81" s="93" t="s">
        <v>20</v>
      </c>
      <c r="C81" s="93"/>
      <c r="D81" s="93"/>
      <c r="E81" s="93"/>
      <c r="F81" s="93"/>
      <c r="G81" s="93"/>
      <c r="H81" s="93"/>
      <c r="I81" s="67" t="s">
        <v>121</v>
      </c>
      <c r="J81" s="67"/>
      <c r="K81" s="67"/>
    </row>
    <row r="82" spans="1:14" ht="15" customHeight="1" x14ac:dyDescent="0.2">
      <c r="A82" s="14" t="s">
        <v>21</v>
      </c>
      <c r="B82" s="93" t="s">
        <v>22</v>
      </c>
      <c r="C82" s="93"/>
      <c r="D82" s="93"/>
      <c r="E82" s="93"/>
      <c r="F82" s="93"/>
      <c r="G82" s="93"/>
      <c r="H82" s="93"/>
      <c r="I82" s="68" t="s">
        <v>23</v>
      </c>
      <c r="J82" s="68"/>
      <c r="K82" s="68"/>
    </row>
    <row r="83" spans="1:14" ht="15" customHeight="1" x14ac:dyDescent="0.2">
      <c r="A83" s="14" t="s">
        <v>24</v>
      </c>
      <c r="B83" s="93" t="s">
        <v>25</v>
      </c>
      <c r="C83" s="93"/>
      <c r="D83" s="93"/>
      <c r="E83" s="93"/>
      <c r="F83" s="93"/>
      <c r="G83" s="93"/>
      <c r="H83" s="93"/>
      <c r="I83" s="68" t="s">
        <v>118</v>
      </c>
      <c r="J83" s="68"/>
      <c r="K83" s="68"/>
    </row>
    <row r="84" spans="1:14" ht="15" customHeight="1" x14ac:dyDescent="0.2">
      <c r="A84" s="14" t="s">
        <v>26</v>
      </c>
      <c r="B84" s="93" t="s">
        <v>27</v>
      </c>
      <c r="C84" s="93"/>
      <c r="D84" s="93"/>
      <c r="E84" s="93"/>
      <c r="F84" s="93"/>
      <c r="G84" s="93"/>
      <c r="H84" s="93"/>
      <c r="I84" s="67"/>
      <c r="J84" s="67"/>
      <c r="K84" s="67"/>
    </row>
    <row r="85" spans="1:14" ht="71.25" customHeight="1" x14ac:dyDescent="0.2">
      <c r="A85" s="14" t="s">
        <v>28</v>
      </c>
      <c r="B85" s="94" t="s">
        <v>119</v>
      </c>
      <c r="C85" s="94"/>
      <c r="D85" s="94"/>
      <c r="E85" s="94"/>
      <c r="F85" s="94"/>
      <c r="G85" s="94"/>
      <c r="H85" s="94"/>
      <c r="I85" s="68"/>
      <c r="J85" s="68"/>
      <c r="K85" s="68"/>
    </row>
    <row r="86" spans="1:14" ht="15.75" customHeight="1" x14ac:dyDescent="0.25">
      <c r="A86" s="62" t="s">
        <v>29</v>
      </c>
      <c r="B86" s="96" t="s">
        <v>30</v>
      </c>
      <c r="C86" s="97"/>
      <c r="D86" s="97"/>
      <c r="E86" s="97"/>
      <c r="F86" s="97"/>
      <c r="G86" s="97"/>
      <c r="H86" s="98"/>
      <c r="I86" s="66"/>
      <c r="J86" s="66"/>
      <c r="K86" s="66"/>
    </row>
    <row r="87" spans="1:14" ht="79.5" customHeight="1" x14ac:dyDescent="0.2">
      <c r="A87" s="63" t="s">
        <v>31</v>
      </c>
      <c r="B87" s="95" t="s">
        <v>32</v>
      </c>
      <c r="C87" s="95"/>
      <c r="D87" s="95"/>
      <c r="E87" s="95"/>
      <c r="F87" s="95"/>
      <c r="G87" s="95"/>
      <c r="H87" s="95"/>
      <c r="I87" s="65" t="s">
        <v>33</v>
      </c>
      <c r="J87" s="65"/>
      <c r="K87" s="65"/>
    </row>
    <row r="88" spans="1:14" ht="59.25" customHeight="1" x14ac:dyDescent="0.2">
      <c r="A88" s="63" t="s">
        <v>34</v>
      </c>
      <c r="B88" s="95" t="s">
        <v>35</v>
      </c>
      <c r="C88" s="95"/>
      <c r="D88" s="95"/>
      <c r="E88" s="95"/>
      <c r="F88" s="95"/>
      <c r="G88" s="95"/>
      <c r="H88" s="95"/>
      <c r="I88" s="65" t="s">
        <v>33</v>
      </c>
      <c r="J88" s="65"/>
      <c r="K88" s="65"/>
    </row>
    <row r="89" spans="1:14" ht="48" customHeight="1" x14ac:dyDescent="0.2">
      <c r="A89" s="63" t="s">
        <v>36</v>
      </c>
      <c r="B89" s="95" t="s">
        <v>37</v>
      </c>
      <c r="C89" s="95"/>
      <c r="D89" s="95"/>
      <c r="E89" s="95"/>
      <c r="F89" s="95"/>
      <c r="G89" s="95"/>
      <c r="H89" s="95"/>
      <c r="I89" s="65" t="s">
        <v>33</v>
      </c>
      <c r="J89" s="65"/>
      <c r="K89" s="65"/>
    </row>
    <row r="90" spans="1:14" ht="40.5" customHeight="1" x14ac:dyDescent="0.2">
      <c r="A90" s="63" t="s">
        <v>38</v>
      </c>
      <c r="B90" s="95" t="s">
        <v>39</v>
      </c>
      <c r="C90" s="95"/>
      <c r="D90" s="95"/>
      <c r="E90" s="95"/>
      <c r="F90" s="95"/>
      <c r="G90" s="95"/>
      <c r="H90" s="95"/>
      <c r="I90" s="65" t="s">
        <v>33</v>
      </c>
      <c r="J90" s="65"/>
      <c r="K90" s="65"/>
    </row>
    <row r="91" spans="1:14" ht="34.5" customHeight="1" x14ac:dyDescent="0.2">
      <c r="A91" s="63" t="s">
        <v>40</v>
      </c>
      <c r="B91" s="94" t="s">
        <v>41</v>
      </c>
      <c r="C91" s="94"/>
      <c r="D91" s="94"/>
      <c r="E91" s="94"/>
      <c r="F91" s="94"/>
      <c r="G91" s="94"/>
      <c r="H91" s="94"/>
      <c r="I91" s="65" t="s">
        <v>33</v>
      </c>
      <c r="J91" s="65"/>
      <c r="K91" s="65"/>
    </row>
    <row r="92" spans="1:14" ht="44.25" customHeight="1" x14ac:dyDescent="0.2">
      <c r="A92" s="63" t="s">
        <v>42</v>
      </c>
      <c r="B92" s="94" t="s">
        <v>43</v>
      </c>
      <c r="C92" s="94"/>
      <c r="D92" s="94"/>
      <c r="E92" s="94"/>
      <c r="F92" s="94"/>
      <c r="G92" s="94"/>
      <c r="H92" s="94"/>
      <c r="I92" s="65" t="s">
        <v>33</v>
      </c>
      <c r="J92" s="65"/>
      <c r="K92" s="65"/>
    </row>
    <row r="93" spans="1:14" ht="15" customHeight="1" x14ac:dyDescent="0.2"/>
    <row r="94" spans="1:14" ht="75.75" customHeight="1" x14ac:dyDescent="0.2">
      <c r="A94" s="15"/>
      <c r="B94" s="64" t="s">
        <v>44</v>
      </c>
      <c r="C94" s="64"/>
      <c r="D94" s="64"/>
      <c r="E94" s="64"/>
      <c r="F94" s="64"/>
    </row>
    <row r="95" spans="1:14" ht="34.5" customHeight="1" x14ac:dyDescent="0.2">
      <c r="A95" s="16"/>
      <c r="B95" s="38"/>
      <c r="C95" s="17"/>
      <c r="D95" s="43"/>
      <c r="E95" s="17"/>
      <c r="F95" s="17"/>
    </row>
    <row r="96" spans="1:14" ht="145.5" customHeight="1" x14ac:dyDescent="0.2">
      <c r="A96" s="16"/>
      <c r="B96" s="88" t="s">
        <v>87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1:22" ht="21.75" customHeight="1" x14ac:dyDescent="0.2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32"/>
      <c r="M97" s="32"/>
      <c r="N97" s="32"/>
    </row>
    <row r="98" spans="1:22" ht="19.5" customHeight="1" x14ac:dyDescent="0.25">
      <c r="A98" s="16"/>
      <c r="B98" s="29" t="s">
        <v>78</v>
      </c>
      <c r="C98" s="29"/>
      <c r="D98" s="29"/>
      <c r="E98" s="29"/>
      <c r="F98" s="29"/>
      <c r="G98" s="29"/>
      <c r="H98" s="29"/>
      <c r="I98" s="29"/>
      <c r="J98" s="29"/>
      <c r="K98" s="29"/>
    </row>
    <row r="99" spans="1:22" ht="20.25" customHeight="1" x14ac:dyDescent="0.25">
      <c r="A99" s="16"/>
      <c r="B99" s="29" t="s">
        <v>79</v>
      </c>
      <c r="C99" s="29"/>
      <c r="D99" s="29"/>
      <c r="E99" s="29"/>
      <c r="F99" s="29"/>
      <c r="G99" s="29"/>
      <c r="H99" s="29"/>
      <c r="I99" s="29"/>
      <c r="J99" s="29"/>
      <c r="K99" s="29"/>
    </row>
    <row r="100" spans="1:22" ht="24.75" customHeight="1" x14ac:dyDescent="0.25">
      <c r="B100" s="29" t="s">
        <v>80</v>
      </c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22" ht="15.75" x14ac:dyDescent="0.25">
      <c r="B101" s="29" t="s">
        <v>81</v>
      </c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22" ht="15.75" x14ac:dyDescent="0.25">
      <c r="B102" s="29" t="s">
        <v>82</v>
      </c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22" ht="15.75" x14ac:dyDescent="0.25">
      <c r="B103" s="29" t="s">
        <v>83</v>
      </c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22" ht="15.75" x14ac:dyDescent="0.25">
      <c r="B104" s="29" t="s">
        <v>84</v>
      </c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22" x14ac:dyDescent="0.2">
      <c r="B105" s="18"/>
      <c r="C105" s="18"/>
      <c r="D105" s="18"/>
      <c r="E105" s="30"/>
      <c r="F105" s="30"/>
      <c r="G105" s="31"/>
      <c r="H105" s="31"/>
      <c r="I105" s="31"/>
      <c r="J105" s="31"/>
      <c r="K105" s="31"/>
    </row>
    <row r="111" spans="1:22" x14ac:dyDescent="0.2">
      <c r="M111" s="18"/>
      <c r="N111" s="18"/>
      <c r="O111" s="18"/>
      <c r="P111" s="30"/>
      <c r="Q111" s="30"/>
      <c r="R111" s="31"/>
      <c r="S111" s="31"/>
      <c r="T111" s="31"/>
      <c r="U111" s="31"/>
      <c r="V111" s="31"/>
    </row>
    <row r="112" spans="1:22" x14ac:dyDescent="0.2">
      <c r="M112" s="18"/>
      <c r="N112" s="18"/>
      <c r="O112" s="18"/>
      <c r="P112" s="30"/>
      <c r="Q112" s="30"/>
      <c r="R112" s="31"/>
      <c r="S112" s="31"/>
      <c r="T112" s="31"/>
      <c r="U112" s="31"/>
      <c r="V112" s="31"/>
    </row>
  </sheetData>
  <mergeCells count="98">
    <mergeCell ref="B96:N96"/>
    <mergeCell ref="B79:H79"/>
    <mergeCell ref="B80:H80"/>
    <mergeCell ref="B81:H81"/>
    <mergeCell ref="B82:H82"/>
    <mergeCell ref="B83:H83"/>
    <mergeCell ref="B84:H84"/>
    <mergeCell ref="B85:H85"/>
    <mergeCell ref="B87:H87"/>
    <mergeCell ref="B88:H88"/>
    <mergeCell ref="B89:H89"/>
    <mergeCell ref="B90:H90"/>
    <mergeCell ref="B91:H91"/>
    <mergeCell ref="B92:H92"/>
    <mergeCell ref="B86:H86"/>
    <mergeCell ref="I83:K83"/>
    <mergeCell ref="B68:B69"/>
    <mergeCell ref="B70:B71"/>
    <mergeCell ref="B72:B73"/>
    <mergeCell ref="B74:B75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B58:B59"/>
    <mergeCell ref="B60:B61"/>
    <mergeCell ref="B62:B63"/>
    <mergeCell ref="B64:B65"/>
    <mergeCell ref="B66:B67"/>
    <mergeCell ref="A51:A52"/>
    <mergeCell ref="B51:B52"/>
    <mergeCell ref="A53:A54"/>
    <mergeCell ref="B53:B54"/>
    <mergeCell ref="B55:B56"/>
    <mergeCell ref="A55:A56"/>
    <mergeCell ref="B44:B45"/>
    <mergeCell ref="A44:A45"/>
    <mergeCell ref="A47:A48"/>
    <mergeCell ref="B47:B48"/>
    <mergeCell ref="A49:A50"/>
    <mergeCell ref="B49:B50"/>
    <mergeCell ref="B37:B38"/>
    <mergeCell ref="A37:A38"/>
    <mergeCell ref="B39:B40"/>
    <mergeCell ref="A39:A40"/>
    <mergeCell ref="A41:A42"/>
    <mergeCell ref="B41:B42"/>
    <mergeCell ref="A30:A31"/>
    <mergeCell ref="B30:B31"/>
    <mergeCell ref="A32:A33"/>
    <mergeCell ref="B32:B33"/>
    <mergeCell ref="B35:B36"/>
    <mergeCell ref="A35:A36"/>
    <mergeCell ref="A7:K7"/>
    <mergeCell ref="A8:K8"/>
    <mergeCell ref="A9:K9"/>
    <mergeCell ref="A10:K10"/>
    <mergeCell ref="K11:K12"/>
    <mergeCell ref="H11:J11"/>
    <mergeCell ref="A11:A12"/>
    <mergeCell ref="B11:B12"/>
    <mergeCell ref="C11:C12"/>
    <mergeCell ref="D11:D12"/>
    <mergeCell ref="E11:G11"/>
    <mergeCell ref="B14:B15"/>
    <mergeCell ref="A14:A15"/>
    <mergeCell ref="A16:A17"/>
    <mergeCell ref="B16:B17"/>
    <mergeCell ref="I79:K79"/>
    <mergeCell ref="A78:G78"/>
    <mergeCell ref="B19:B20"/>
    <mergeCell ref="A19:A20"/>
    <mergeCell ref="A21:A22"/>
    <mergeCell ref="B21:B22"/>
    <mergeCell ref="B23:B24"/>
    <mergeCell ref="A23:A24"/>
    <mergeCell ref="A25:A26"/>
    <mergeCell ref="B25:B26"/>
    <mergeCell ref="A28:A29"/>
    <mergeCell ref="B28:B29"/>
    <mergeCell ref="I80:K80"/>
    <mergeCell ref="I81:K81"/>
    <mergeCell ref="I82:K82"/>
    <mergeCell ref="I92:K92"/>
    <mergeCell ref="I84:K84"/>
    <mergeCell ref="I85:K85"/>
    <mergeCell ref="I86:K86"/>
    <mergeCell ref="B94:F94"/>
    <mergeCell ref="I87:K87"/>
    <mergeCell ref="I88:K88"/>
    <mergeCell ref="I89:K89"/>
    <mergeCell ref="I90:K90"/>
    <mergeCell ref="I91:K9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9"/>
  <sheetViews>
    <sheetView workbookViewId="0">
      <selection activeCell="B29" sqref="B29:N38"/>
    </sheetView>
  </sheetViews>
  <sheetFormatPr defaultRowHeight="15" x14ac:dyDescent="0.25"/>
  <sheetData>
    <row r="4" spans="2:14" ht="15.75" x14ac:dyDescent="0.25">
      <c r="B4" s="73" t="s">
        <v>88</v>
      </c>
      <c r="C4" s="73"/>
      <c r="D4" s="73"/>
      <c r="E4" s="73"/>
      <c r="F4" s="73"/>
      <c r="G4" s="73"/>
      <c r="H4" s="73"/>
      <c r="I4" s="73"/>
      <c r="J4" s="73"/>
      <c r="K4" s="73"/>
      <c r="L4" s="3"/>
      <c r="M4" s="3"/>
      <c r="N4" s="3"/>
    </row>
    <row r="5" spans="2:14" ht="15.75" x14ac:dyDescent="0.25">
      <c r="B5" s="106" t="s">
        <v>45</v>
      </c>
      <c r="C5" s="106"/>
      <c r="D5" s="106"/>
      <c r="E5" s="106"/>
      <c r="F5" s="106"/>
      <c r="G5" s="106"/>
      <c r="H5" s="106"/>
      <c r="I5" s="106"/>
      <c r="J5" s="106"/>
      <c r="K5" s="106"/>
      <c r="L5" s="3"/>
      <c r="M5" s="3"/>
      <c r="N5" s="3"/>
    </row>
    <row r="6" spans="2:14" ht="15.75" x14ac:dyDescent="0.25">
      <c r="B6" s="19"/>
      <c r="C6" s="20"/>
      <c r="D6" s="20"/>
      <c r="E6" s="20"/>
      <c r="F6" s="20"/>
      <c r="G6" s="20"/>
      <c r="H6" s="20"/>
      <c r="I6" s="21"/>
      <c r="J6" s="18"/>
      <c r="K6" s="22"/>
      <c r="L6" s="3"/>
      <c r="M6" s="3"/>
      <c r="N6" s="3"/>
    </row>
    <row r="7" spans="2:14" ht="15.75" x14ac:dyDescent="0.25">
      <c r="B7" s="23" t="s">
        <v>16</v>
      </c>
      <c r="C7" s="104" t="s">
        <v>46</v>
      </c>
      <c r="D7" s="105"/>
      <c r="E7" s="99" t="s">
        <v>47</v>
      </c>
      <c r="F7" s="100"/>
      <c r="G7" s="101"/>
      <c r="H7" s="102"/>
      <c r="I7" s="102"/>
      <c r="J7" s="102"/>
      <c r="K7" s="103"/>
      <c r="L7" s="3"/>
      <c r="M7" s="3"/>
      <c r="N7" s="3"/>
    </row>
    <row r="8" spans="2:14" ht="15.75" x14ac:dyDescent="0.25">
      <c r="B8" s="23" t="s">
        <v>17</v>
      </c>
      <c r="C8" s="104" t="s">
        <v>48</v>
      </c>
      <c r="D8" s="105"/>
      <c r="E8" s="99" t="s">
        <v>47</v>
      </c>
      <c r="F8" s="100"/>
      <c r="G8" s="101" t="s">
        <v>49</v>
      </c>
      <c r="H8" s="102"/>
      <c r="I8" s="102"/>
      <c r="J8" s="102"/>
      <c r="K8" s="103"/>
      <c r="L8" s="3"/>
      <c r="M8" s="3"/>
      <c r="N8" s="3"/>
    </row>
    <row r="9" spans="2:14" ht="15.75" x14ac:dyDescent="0.25">
      <c r="B9" s="23" t="s">
        <v>29</v>
      </c>
      <c r="C9" s="104" t="s">
        <v>50</v>
      </c>
      <c r="D9" s="105"/>
      <c r="E9" s="99" t="s">
        <v>51</v>
      </c>
      <c r="F9" s="100"/>
      <c r="G9" s="101">
        <v>60</v>
      </c>
      <c r="H9" s="102"/>
      <c r="I9" s="102"/>
      <c r="J9" s="102"/>
      <c r="K9" s="103"/>
      <c r="L9" s="3"/>
      <c r="M9" s="3"/>
      <c r="N9" s="3"/>
    </row>
    <row r="10" spans="2:14" ht="15.75" x14ac:dyDescent="0.25">
      <c r="B10" s="23" t="s">
        <v>52</v>
      </c>
      <c r="C10" s="104" t="s">
        <v>53</v>
      </c>
      <c r="D10" s="105"/>
      <c r="E10" s="99" t="s">
        <v>54</v>
      </c>
      <c r="F10" s="100"/>
      <c r="G10" s="101" t="s">
        <v>55</v>
      </c>
      <c r="H10" s="102"/>
      <c r="I10" s="102"/>
      <c r="J10" s="102"/>
      <c r="K10" s="103"/>
      <c r="L10" s="3"/>
      <c r="M10" s="3"/>
      <c r="N10" s="3"/>
    </row>
    <row r="11" spans="2:14" ht="15.75" x14ac:dyDescent="0.25">
      <c r="B11" s="23" t="s">
        <v>56</v>
      </c>
      <c r="C11" s="104" t="s">
        <v>57</v>
      </c>
      <c r="D11" s="105"/>
      <c r="E11" s="99" t="s">
        <v>51</v>
      </c>
      <c r="F11" s="100"/>
      <c r="G11" s="101"/>
      <c r="H11" s="102"/>
      <c r="I11" s="102"/>
      <c r="J11" s="102"/>
      <c r="K11" s="103"/>
      <c r="L11" s="3"/>
      <c r="M11" s="3"/>
      <c r="N11" s="3"/>
    </row>
    <row r="12" spans="2:14" ht="15.75" x14ac:dyDescent="0.25">
      <c r="B12" s="23" t="s">
        <v>58</v>
      </c>
      <c r="C12" s="104" t="s">
        <v>59</v>
      </c>
      <c r="D12" s="105"/>
      <c r="E12" s="99" t="s">
        <v>47</v>
      </c>
      <c r="F12" s="100"/>
      <c r="G12" s="101"/>
      <c r="H12" s="102"/>
      <c r="I12" s="102"/>
      <c r="J12" s="102"/>
      <c r="K12" s="103"/>
      <c r="L12" s="3"/>
      <c r="M12" s="3"/>
      <c r="N12" s="3"/>
    </row>
    <row r="13" spans="2:14" ht="15.75" x14ac:dyDescent="0.25">
      <c r="B13" s="23" t="s">
        <v>60</v>
      </c>
      <c r="C13" s="104" t="s">
        <v>61</v>
      </c>
      <c r="D13" s="105"/>
      <c r="E13" s="99" t="s">
        <v>62</v>
      </c>
      <c r="F13" s="100"/>
      <c r="G13" s="101"/>
      <c r="H13" s="102"/>
      <c r="I13" s="102"/>
      <c r="J13" s="102"/>
      <c r="K13" s="103"/>
      <c r="L13" s="3"/>
      <c r="M13" s="3"/>
      <c r="N13" s="3"/>
    </row>
    <row r="14" spans="2:14" ht="15.75" x14ac:dyDescent="0.25">
      <c r="B14" s="23" t="s">
        <v>63</v>
      </c>
      <c r="C14" s="104" t="s">
        <v>64</v>
      </c>
      <c r="D14" s="105"/>
      <c r="E14" s="99" t="s">
        <v>65</v>
      </c>
      <c r="F14" s="100"/>
      <c r="G14" s="101"/>
      <c r="H14" s="102"/>
      <c r="I14" s="102"/>
      <c r="J14" s="102"/>
      <c r="K14" s="103"/>
      <c r="L14" s="3"/>
      <c r="M14" s="3"/>
      <c r="N14" s="3"/>
    </row>
    <row r="15" spans="2:14" ht="15.75" x14ac:dyDescent="0.25">
      <c r="B15" s="23" t="s">
        <v>66</v>
      </c>
      <c r="C15" s="104" t="s">
        <v>67</v>
      </c>
      <c r="D15" s="105"/>
      <c r="E15" s="99" t="s">
        <v>68</v>
      </c>
      <c r="F15" s="100"/>
      <c r="G15" s="101"/>
      <c r="H15" s="102"/>
      <c r="I15" s="102"/>
      <c r="J15" s="102"/>
      <c r="K15" s="103"/>
      <c r="L15" s="3"/>
      <c r="M15" s="3"/>
      <c r="N15" s="3"/>
    </row>
    <row r="16" spans="2:14" ht="15.75" x14ac:dyDescent="0.25">
      <c r="B16" s="23" t="s">
        <v>69</v>
      </c>
      <c r="C16" s="104" t="s">
        <v>70</v>
      </c>
      <c r="D16" s="105"/>
      <c r="E16" s="109"/>
      <c r="F16" s="110"/>
      <c r="G16" s="101"/>
      <c r="H16" s="102"/>
      <c r="I16" s="102"/>
      <c r="J16" s="102"/>
      <c r="K16" s="103"/>
      <c r="L16" s="3"/>
      <c r="M16" s="3"/>
      <c r="N16" s="3"/>
    </row>
    <row r="17" spans="2:14" ht="15.75" x14ac:dyDescent="0.25">
      <c r="B17" s="24"/>
      <c r="C17" s="24"/>
      <c r="D17" s="24"/>
      <c r="E17" s="25"/>
      <c r="F17" s="26"/>
      <c r="G17" s="26"/>
      <c r="H17" s="26"/>
      <c r="I17" s="26"/>
      <c r="J17" s="26"/>
      <c r="K17" s="26"/>
      <c r="L17" s="3"/>
      <c r="M17" s="3"/>
      <c r="N17" s="3"/>
    </row>
    <row r="18" spans="2:14" ht="15.75" x14ac:dyDescent="0.25">
      <c r="B18" s="27" t="s">
        <v>71</v>
      </c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</row>
    <row r="19" spans="2:14" x14ac:dyDescent="0.25">
      <c r="B19" s="88" t="s">
        <v>72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2:14" x14ac:dyDescent="0.25">
      <c r="B20" s="88" t="s">
        <v>73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2:14" x14ac:dyDescent="0.25">
      <c r="B21" s="88" t="s">
        <v>74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2:14" x14ac:dyDescent="0.25">
      <c r="B22" s="88" t="s">
        <v>75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2:14" x14ac:dyDescent="0.25">
      <c r="B23" s="88" t="s">
        <v>85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4" x14ac:dyDescent="0.25">
      <c r="B24" s="108" t="s">
        <v>76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2:14" x14ac:dyDescent="0.25">
      <c r="B25" s="88" t="s">
        <v>86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4" x14ac:dyDescent="0.25">
      <c r="B26" s="88" t="s">
        <v>77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 x14ac:dyDescent="0.25">
      <c r="B27" s="88" t="s">
        <v>89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 ht="15.75" x14ac:dyDescent="0.25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32"/>
      <c r="M28" s="32"/>
      <c r="N28" s="32"/>
    </row>
    <row r="29" spans="2:14" x14ac:dyDescent="0.25">
      <c r="B29" s="88" t="s">
        <v>87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 ht="15.75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2"/>
      <c r="M30" s="32"/>
      <c r="N30" s="32"/>
    </row>
    <row r="31" spans="2:14" ht="15.75" x14ac:dyDescent="0.25">
      <c r="B31" s="29" t="s">
        <v>78</v>
      </c>
      <c r="C31" s="29"/>
      <c r="D31" s="29"/>
      <c r="E31" s="29"/>
      <c r="F31" s="29"/>
      <c r="G31" s="29"/>
      <c r="H31" s="29"/>
      <c r="I31" s="29"/>
      <c r="J31" s="29"/>
      <c r="K31" s="29"/>
      <c r="L31" s="3"/>
      <c r="M31" s="3"/>
      <c r="N31" s="3"/>
    </row>
    <row r="32" spans="2:14" ht="15.75" x14ac:dyDescent="0.25">
      <c r="B32" s="29" t="s">
        <v>79</v>
      </c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3"/>
      <c r="N32" s="3"/>
    </row>
    <row r="33" spans="2:14" ht="15.75" x14ac:dyDescent="0.25">
      <c r="B33" s="29" t="s">
        <v>80</v>
      </c>
      <c r="C33" s="29"/>
      <c r="D33" s="29"/>
      <c r="E33" s="29"/>
      <c r="F33" s="29"/>
      <c r="G33" s="29"/>
      <c r="H33" s="29"/>
      <c r="I33" s="29"/>
      <c r="J33" s="29"/>
      <c r="K33" s="29"/>
      <c r="L33" s="3"/>
      <c r="M33" s="3"/>
      <c r="N33" s="3"/>
    </row>
    <row r="34" spans="2:14" ht="15.75" x14ac:dyDescent="0.25">
      <c r="B34" s="29" t="s">
        <v>81</v>
      </c>
      <c r="C34" s="29"/>
      <c r="D34" s="29"/>
      <c r="E34" s="29"/>
      <c r="F34" s="29"/>
      <c r="G34" s="29"/>
      <c r="H34" s="29"/>
      <c r="I34" s="29"/>
      <c r="J34" s="29"/>
      <c r="K34" s="29"/>
      <c r="L34" s="3"/>
      <c r="M34" s="3"/>
      <c r="N34" s="3"/>
    </row>
    <row r="35" spans="2:14" ht="15.75" x14ac:dyDescent="0.25">
      <c r="B35" s="29" t="s">
        <v>82</v>
      </c>
      <c r="C35" s="29"/>
      <c r="D35" s="29"/>
      <c r="E35" s="29"/>
      <c r="F35" s="29"/>
      <c r="G35" s="29"/>
      <c r="H35" s="29"/>
      <c r="I35" s="29"/>
      <c r="J35" s="29"/>
      <c r="K35" s="29"/>
      <c r="L35" s="3"/>
      <c r="M35" s="3"/>
      <c r="N35" s="3"/>
    </row>
    <row r="36" spans="2:14" ht="15.75" x14ac:dyDescent="0.25">
      <c r="B36" s="29" t="s">
        <v>83</v>
      </c>
      <c r="C36" s="29"/>
      <c r="D36" s="29"/>
      <c r="E36" s="29"/>
      <c r="F36" s="29"/>
      <c r="G36" s="29"/>
      <c r="H36" s="29"/>
      <c r="I36" s="29"/>
      <c r="J36" s="29"/>
      <c r="K36" s="29"/>
      <c r="L36" s="3"/>
      <c r="M36" s="3"/>
      <c r="N36" s="3"/>
    </row>
    <row r="37" spans="2:14" ht="15.75" x14ac:dyDescent="0.25">
      <c r="B37" s="29" t="s">
        <v>84</v>
      </c>
      <c r="C37" s="29"/>
      <c r="D37" s="29"/>
      <c r="E37" s="29"/>
      <c r="F37" s="29"/>
      <c r="G37" s="29"/>
      <c r="H37" s="29"/>
      <c r="I37" s="29"/>
      <c r="J37" s="29"/>
      <c r="K37" s="29"/>
      <c r="L37" s="3"/>
      <c r="M37" s="3"/>
      <c r="N37" s="3"/>
    </row>
    <row r="38" spans="2:14" ht="15.75" x14ac:dyDescent="0.25">
      <c r="B38" s="18"/>
      <c r="C38" s="18"/>
      <c r="D38" s="18"/>
      <c r="E38" s="30"/>
      <c r="F38" s="30"/>
      <c r="G38" s="31"/>
      <c r="H38" s="31"/>
      <c r="I38" s="31"/>
      <c r="J38" s="31"/>
      <c r="K38" s="31"/>
      <c r="L38" s="3"/>
      <c r="M38" s="3"/>
      <c r="N38" s="3"/>
    </row>
    <row r="39" spans="2:14" ht="15.75" x14ac:dyDescent="0.25">
      <c r="B39" s="18"/>
      <c r="C39" s="18"/>
      <c r="D39" s="18"/>
      <c r="E39" s="30"/>
      <c r="F39" s="30"/>
      <c r="G39" s="31"/>
      <c r="H39" s="31"/>
      <c r="I39" s="31"/>
      <c r="J39" s="31"/>
      <c r="K39" s="31"/>
      <c r="L39" s="3"/>
      <c r="M39" s="3"/>
      <c r="N39" s="3"/>
    </row>
  </sheetData>
  <mergeCells count="43">
    <mergeCell ref="C16:D16"/>
    <mergeCell ref="B26:N26"/>
    <mergeCell ref="B27:N27"/>
    <mergeCell ref="B29:N29"/>
    <mergeCell ref="B28:K28"/>
    <mergeCell ref="B22:N22"/>
    <mergeCell ref="B23:N23"/>
    <mergeCell ref="B24:N24"/>
    <mergeCell ref="B25:N25"/>
    <mergeCell ref="E16:F16"/>
    <mergeCell ref="G16:K16"/>
    <mergeCell ref="G14:K14"/>
    <mergeCell ref="C15:D15"/>
    <mergeCell ref="E15:F15"/>
    <mergeCell ref="G15:K15"/>
    <mergeCell ref="E9:F9"/>
    <mergeCell ref="G9:K9"/>
    <mergeCell ref="C10:D10"/>
    <mergeCell ref="E11:F11"/>
    <mergeCell ref="G11:K11"/>
    <mergeCell ref="C12:D12"/>
    <mergeCell ref="E12:F12"/>
    <mergeCell ref="G12:K12"/>
    <mergeCell ref="C13:D13"/>
    <mergeCell ref="E10:F10"/>
    <mergeCell ref="G10:K10"/>
    <mergeCell ref="C11:D11"/>
    <mergeCell ref="B4:K4"/>
    <mergeCell ref="B19:N19"/>
    <mergeCell ref="B20:N20"/>
    <mergeCell ref="B21:N21"/>
    <mergeCell ref="E13:F13"/>
    <mergeCell ref="G13:K13"/>
    <mergeCell ref="C14:D14"/>
    <mergeCell ref="E14:F14"/>
    <mergeCell ref="B5:K5"/>
    <mergeCell ref="C7:D7"/>
    <mergeCell ref="E7:F7"/>
    <mergeCell ref="G7:K7"/>
    <mergeCell ref="C8:D8"/>
    <mergeCell ref="E8:F8"/>
    <mergeCell ref="G8:K8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2022-03-29T09:37:09Z</dcterms:modified>
</cp:coreProperties>
</file>