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0" yWindow="-165" windowWidth="15165" windowHeight="12855" activeTab="4"/>
  </bookViews>
  <sheets>
    <sheet name="ПС" sheetId="9" r:id="rId1"/>
    <sheet name="СС" sheetId="10" r:id="rId2"/>
    <sheet name="АСУД" sheetId="13" r:id="rId3"/>
    <sheet name="РТС И РАСЦО" sheetId="3" r:id="rId4"/>
    <sheet name="СКУД" sheetId="14" r:id="rId5"/>
  </sheets>
  <definedNames>
    <definedName name="_xlnm.Print_Titles" localSheetId="2">АСУД!$9:$10</definedName>
    <definedName name="_xlnm.Print_Titles" localSheetId="0">ПС!$9:$10</definedName>
    <definedName name="_xlnm.Print_Titles" localSheetId="1">СС!$9:$10</definedName>
  </definedNames>
  <calcPr calcId="145621"/>
</workbook>
</file>

<file path=xl/calcChain.xml><?xml version="1.0" encoding="utf-8"?>
<calcChain xmlns="http://schemas.openxmlformats.org/spreadsheetml/2006/main">
  <c r="J30" i="14" l="1"/>
  <c r="J30" i="3"/>
  <c r="J28" i="3"/>
  <c r="J35" i="13"/>
  <c r="J59" i="13" s="1"/>
  <c r="J13" i="10"/>
  <c r="I52" i="10"/>
  <c r="J52" i="10"/>
  <c r="H52" i="10"/>
  <c r="J48" i="14"/>
  <c r="J57" i="3"/>
  <c r="J58" i="13"/>
  <c r="J51" i="10"/>
  <c r="J70" i="9"/>
  <c r="J49" i="14" l="1"/>
  <c r="I46" i="14"/>
  <c r="H46" i="14"/>
  <c r="I45" i="14"/>
  <c r="H45" i="14"/>
  <c r="I43" i="14"/>
  <c r="H43" i="14"/>
  <c r="I41" i="14"/>
  <c r="H41" i="14"/>
  <c r="I40" i="14"/>
  <c r="H40" i="14"/>
  <c r="I39" i="14"/>
  <c r="H39" i="14"/>
  <c r="I38" i="14"/>
  <c r="H38" i="14"/>
  <c r="I36" i="14"/>
  <c r="H36" i="14"/>
  <c r="I34" i="14"/>
  <c r="H34" i="14"/>
  <c r="I33" i="14"/>
  <c r="H33" i="14"/>
  <c r="I31" i="14"/>
  <c r="I49" i="14" s="1"/>
  <c r="H31" i="14"/>
  <c r="H49" i="14" s="1"/>
  <c r="I27" i="14"/>
  <c r="H27" i="14"/>
  <c r="I25" i="14"/>
  <c r="H25" i="14"/>
  <c r="I23" i="14"/>
  <c r="H23" i="14"/>
  <c r="I21" i="14"/>
  <c r="H21" i="14"/>
  <c r="I19" i="14"/>
  <c r="H19" i="14"/>
  <c r="I18" i="14"/>
  <c r="H18" i="14"/>
  <c r="I16" i="14"/>
  <c r="H16" i="14"/>
  <c r="J47" i="14"/>
  <c r="J44" i="14"/>
  <c r="J42" i="14"/>
  <c r="J37" i="14"/>
  <c r="J35" i="14"/>
  <c r="J32" i="14"/>
  <c r="J26" i="14"/>
  <c r="J24" i="14"/>
  <c r="J22" i="14"/>
  <c r="J20" i="14"/>
  <c r="J17" i="14"/>
  <c r="J15" i="14"/>
  <c r="I14" i="14"/>
  <c r="I29" i="14" s="1"/>
  <c r="H14" i="14"/>
  <c r="H29" i="14" s="1"/>
  <c r="H50" i="14" s="1"/>
  <c r="J13" i="14"/>
  <c r="J29" i="14" s="1"/>
  <c r="D50" i="3"/>
  <c r="J52" i="3"/>
  <c r="J45" i="3"/>
  <c r="I58" i="3"/>
  <c r="J58" i="3"/>
  <c r="H58" i="3"/>
  <c r="I54" i="3"/>
  <c r="H54" i="3"/>
  <c r="I51" i="3"/>
  <c r="H51" i="3"/>
  <c r="I49" i="3"/>
  <c r="H49" i="3"/>
  <c r="I47" i="3"/>
  <c r="H47" i="3"/>
  <c r="I46" i="3"/>
  <c r="H46" i="3"/>
  <c r="I44" i="3"/>
  <c r="H44" i="3"/>
  <c r="I42" i="3"/>
  <c r="H42" i="3"/>
  <c r="I41" i="3"/>
  <c r="H41" i="3"/>
  <c r="I39" i="3"/>
  <c r="H39" i="3"/>
  <c r="I38" i="3"/>
  <c r="H38" i="3"/>
  <c r="I36" i="3"/>
  <c r="H36" i="3"/>
  <c r="I34" i="3"/>
  <c r="H34" i="3"/>
  <c r="I32" i="3"/>
  <c r="H32" i="3"/>
  <c r="I31" i="3"/>
  <c r="H31" i="3"/>
  <c r="I29" i="3"/>
  <c r="H29" i="3"/>
  <c r="I27" i="3"/>
  <c r="H27" i="3"/>
  <c r="I25" i="3"/>
  <c r="H25" i="3"/>
  <c r="I24" i="3"/>
  <c r="H24" i="3"/>
  <c r="I23" i="3"/>
  <c r="H23" i="3"/>
  <c r="I21" i="3"/>
  <c r="H21" i="3"/>
  <c r="I20" i="3"/>
  <c r="H20" i="3"/>
  <c r="I18" i="3"/>
  <c r="H18" i="3"/>
  <c r="I16" i="3"/>
  <c r="H16" i="3"/>
  <c r="I14" i="3"/>
  <c r="H14" i="3"/>
  <c r="J22" i="3"/>
  <c r="J26" i="3"/>
  <c r="J19" i="3"/>
  <c r="J17" i="3"/>
  <c r="J15" i="3"/>
  <c r="J13" i="3"/>
  <c r="J56" i="3"/>
  <c r="J55" i="3"/>
  <c r="J53" i="3"/>
  <c r="J50" i="3"/>
  <c r="J48" i="3"/>
  <c r="J43" i="3"/>
  <c r="D40" i="3"/>
  <c r="J40" i="3" s="1"/>
  <c r="J37" i="3"/>
  <c r="J35" i="3"/>
  <c r="J33" i="3"/>
  <c r="I12" i="3"/>
  <c r="H12" i="3"/>
  <c r="J11" i="3"/>
  <c r="I59" i="13"/>
  <c r="I60" i="13" s="1"/>
  <c r="J60" i="13"/>
  <c r="H59" i="13"/>
  <c r="H60" i="13" s="1"/>
  <c r="I33" i="13"/>
  <c r="J33" i="13"/>
  <c r="H33" i="13"/>
  <c r="J43" i="13"/>
  <c r="I56" i="13"/>
  <c r="H56" i="13"/>
  <c r="I55" i="13"/>
  <c r="H55" i="13"/>
  <c r="I54" i="13"/>
  <c r="H54" i="13"/>
  <c r="I53" i="13"/>
  <c r="H53" i="13"/>
  <c r="I52" i="13"/>
  <c r="H52" i="13"/>
  <c r="I50" i="13"/>
  <c r="H50" i="13"/>
  <c r="I48" i="13"/>
  <c r="H48" i="13"/>
  <c r="I46" i="13"/>
  <c r="H46" i="13"/>
  <c r="I45" i="13"/>
  <c r="H45" i="13"/>
  <c r="I44" i="13"/>
  <c r="H44" i="13"/>
  <c r="I42" i="13"/>
  <c r="H42" i="13"/>
  <c r="I40" i="13"/>
  <c r="H40" i="13"/>
  <c r="I38" i="13"/>
  <c r="H38" i="13"/>
  <c r="I36" i="13"/>
  <c r="H36" i="13"/>
  <c r="I32" i="13"/>
  <c r="H32" i="13"/>
  <c r="I30" i="13"/>
  <c r="H30" i="13"/>
  <c r="I28" i="13"/>
  <c r="H28" i="13"/>
  <c r="I26" i="13"/>
  <c r="H26" i="13"/>
  <c r="I25" i="13"/>
  <c r="H25" i="13"/>
  <c r="I23" i="13"/>
  <c r="H23" i="13"/>
  <c r="I21" i="13"/>
  <c r="H21" i="13"/>
  <c r="I20" i="13"/>
  <c r="H20" i="13"/>
  <c r="I18" i="13"/>
  <c r="H18" i="13"/>
  <c r="I16" i="13"/>
  <c r="H16" i="13"/>
  <c r="J57" i="13"/>
  <c r="J51" i="13"/>
  <c r="J49" i="13"/>
  <c r="J47" i="13"/>
  <c r="J41" i="13"/>
  <c r="J39" i="13"/>
  <c r="J37" i="13"/>
  <c r="J31" i="13"/>
  <c r="J29" i="13"/>
  <c r="J27" i="13"/>
  <c r="J24" i="13"/>
  <c r="J22" i="13"/>
  <c r="J19" i="13"/>
  <c r="J17" i="13"/>
  <c r="J15" i="13"/>
  <c r="D43" i="13"/>
  <c r="I14" i="13"/>
  <c r="H14" i="13"/>
  <c r="J13" i="13"/>
  <c r="I37" i="10"/>
  <c r="I53" i="10" s="1"/>
  <c r="J37" i="10"/>
  <c r="J53" i="10" s="1"/>
  <c r="H37" i="10"/>
  <c r="H53" i="10" s="1"/>
  <c r="I49" i="10"/>
  <c r="H49" i="10"/>
  <c r="I48" i="10"/>
  <c r="H48" i="10"/>
  <c r="I47" i="10"/>
  <c r="H47" i="10"/>
  <c r="I46" i="10"/>
  <c r="H46" i="10"/>
  <c r="I45" i="10"/>
  <c r="H45" i="10"/>
  <c r="I43" i="10"/>
  <c r="H43" i="10"/>
  <c r="I41" i="10"/>
  <c r="H41" i="10"/>
  <c r="I40" i="10"/>
  <c r="H40" i="10"/>
  <c r="I36" i="10"/>
  <c r="H36" i="10"/>
  <c r="I34" i="10"/>
  <c r="H34" i="10"/>
  <c r="I32" i="10"/>
  <c r="H32" i="10"/>
  <c r="I30" i="10"/>
  <c r="H30" i="10"/>
  <c r="I28" i="10"/>
  <c r="H28" i="10"/>
  <c r="I26" i="10"/>
  <c r="H26" i="10"/>
  <c r="I24" i="10"/>
  <c r="H24" i="10"/>
  <c r="I22" i="10"/>
  <c r="H22" i="10"/>
  <c r="I20" i="10"/>
  <c r="H20" i="10"/>
  <c r="I18" i="10"/>
  <c r="H18" i="10"/>
  <c r="I16" i="10"/>
  <c r="H16" i="10"/>
  <c r="I14" i="10"/>
  <c r="H14" i="10"/>
  <c r="J50" i="10"/>
  <c r="J44" i="10"/>
  <c r="J42" i="10"/>
  <c r="J39" i="10"/>
  <c r="J35" i="10"/>
  <c r="J33" i="10"/>
  <c r="J31" i="10"/>
  <c r="J29" i="10"/>
  <c r="J27" i="10"/>
  <c r="J25" i="10"/>
  <c r="J23" i="10"/>
  <c r="J21" i="10"/>
  <c r="J19" i="10"/>
  <c r="J17" i="10"/>
  <c r="J15" i="10"/>
  <c r="I71" i="9"/>
  <c r="I72" i="9" s="1"/>
  <c r="J71" i="9"/>
  <c r="J72" i="9" s="1"/>
  <c r="H71" i="9"/>
  <c r="H72" i="9" s="1"/>
  <c r="I38" i="9"/>
  <c r="J38" i="9"/>
  <c r="H38" i="9"/>
  <c r="I68" i="9"/>
  <c r="H68" i="9"/>
  <c r="J67" i="9"/>
  <c r="J69" i="9"/>
  <c r="I66" i="9"/>
  <c r="H66" i="9"/>
  <c r="I64" i="9"/>
  <c r="H64" i="9"/>
  <c r="I63" i="9"/>
  <c r="H63" i="9"/>
  <c r="I61" i="9"/>
  <c r="H61" i="9"/>
  <c r="I60" i="9"/>
  <c r="H60" i="9"/>
  <c r="I58" i="9"/>
  <c r="H58" i="9"/>
  <c r="I57" i="9"/>
  <c r="H57" i="9"/>
  <c r="I55" i="9"/>
  <c r="H55" i="9"/>
  <c r="I53" i="9"/>
  <c r="H53" i="9"/>
  <c r="I51" i="9"/>
  <c r="H51" i="9"/>
  <c r="I49" i="9"/>
  <c r="H49" i="9"/>
  <c r="I47" i="9"/>
  <c r="H47" i="9"/>
  <c r="I45" i="9"/>
  <c r="H45" i="9"/>
  <c r="I44" i="9"/>
  <c r="H44" i="9"/>
  <c r="I41" i="9"/>
  <c r="H41" i="9"/>
  <c r="I37" i="9"/>
  <c r="H37" i="9"/>
  <c r="I36" i="9"/>
  <c r="H36" i="9"/>
  <c r="I34" i="9"/>
  <c r="H34" i="9"/>
  <c r="I32" i="9"/>
  <c r="H32" i="9"/>
  <c r="I31" i="9"/>
  <c r="H31" i="9"/>
  <c r="I29" i="9"/>
  <c r="H29" i="9"/>
  <c r="I27" i="9"/>
  <c r="H27" i="9"/>
  <c r="I26" i="9"/>
  <c r="H26" i="9"/>
  <c r="I25" i="9"/>
  <c r="H25" i="9"/>
  <c r="I23" i="9"/>
  <c r="H23" i="9"/>
  <c r="I21" i="9"/>
  <c r="H21" i="9"/>
  <c r="I20" i="9"/>
  <c r="H20" i="9"/>
  <c r="I18" i="9"/>
  <c r="H18" i="9"/>
  <c r="I17" i="9"/>
  <c r="H17" i="9"/>
  <c r="I15" i="9"/>
  <c r="H15" i="9"/>
  <c r="I14" i="9"/>
  <c r="H14" i="9"/>
  <c r="J65" i="9"/>
  <c r="J62" i="9"/>
  <c r="J59" i="9"/>
  <c r="J56" i="9"/>
  <c r="J54" i="9"/>
  <c r="J52" i="9"/>
  <c r="J50" i="9"/>
  <c r="J48" i="9"/>
  <c r="J46" i="9"/>
  <c r="J43" i="9"/>
  <c r="J42" i="9"/>
  <c r="J40" i="9"/>
  <c r="J35" i="9"/>
  <c r="J33" i="9"/>
  <c r="J30" i="9"/>
  <c r="J28" i="9"/>
  <c r="J24" i="9"/>
  <c r="J22" i="9"/>
  <c r="J19" i="9"/>
  <c r="J16" i="9"/>
  <c r="J13" i="9"/>
  <c r="J50" i="14" l="1"/>
  <c r="I50" i="14"/>
  <c r="D24" i="9"/>
  <c r="D65" i="9" l="1"/>
  <c r="D62" i="9"/>
  <c r="D59" i="9"/>
  <c r="J49" i="10" l="1"/>
</calcChain>
</file>

<file path=xl/sharedStrings.xml><?xml version="1.0" encoding="utf-8"?>
<sst xmlns="http://schemas.openxmlformats.org/spreadsheetml/2006/main" count="1174" uniqueCount="305">
  <si>
    <t>№</t>
  </si>
  <si>
    <t>Наименование работ, затрат</t>
  </si>
  <si>
    <t>Кол-во</t>
  </si>
  <si>
    <t>Цена за ед.изм., руб.</t>
  </si>
  <si>
    <t>матер.</t>
  </si>
  <si>
    <t>работа</t>
  </si>
  <si>
    <t>Общая стоимость, руб.</t>
  </si>
  <si>
    <t>матер. по проекту</t>
  </si>
  <si>
    <t>м</t>
  </si>
  <si>
    <t>Ед. изм.</t>
  </si>
  <si>
    <t>шт</t>
  </si>
  <si>
    <t>1.1</t>
  </si>
  <si>
    <t>1.2</t>
  </si>
  <si>
    <t>2.1</t>
  </si>
  <si>
    <t>3.1</t>
  </si>
  <si>
    <t>3.2</t>
  </si>
  <si>
    <t>17.1</t>
  </si>
  <si>
    <t>Приложение № 1</t>
  </si>
  <si>
    <t>Завод изготовитель</t>
  </si>
  <si>
    <t>Срок поставки</t>
  </si>
  <si>
    <t>Прим.</t>
  </si>
  <si>
    <t>Поставка материала</t>
  </si>
  <si>
    <t>ИТОГО по разделу</t>
  </si>
  <si>
    <t>к-т</t>
  </si>
  <si>
    <t>матер. аналоги</t>
  </si>
  <si>
    <t>Подрядчик</t>
  </si>
  <si>
    <t>Главный инженер                                                                  __________________Тришин С.А.</t>
  </si>
  <si>
    <t>Начальник ПТО                                                                     __________________Левин С.Н.</t>
  </si>
  <si>
    <t>16.1</t>
  </si>
  <si>
    <t>4.1</t>
  </si>
  <si>
    <t>5.1</t>
  </si>
  <si>
    <t>5.2</t>
  </si>
  <si>
    <t>5.3</t>
  </si>
  <si>
    <t>6.1</t>
  </si>
  <si>
    <t>7.1</t>
  </si>
  <si>
    <t>7.2</t>
  </si>
  <si>
    <t>8.1</t>
  </si>
  <si>
    <t>9.1</t>
  </si>
  <si>
    <t>10.1</t>
  </si>
  <si>
    <t>10.2</t>
  </si>
  <si>
    <t>13.1</t>
  </si>
  <si>
    <t>14.1</t>
  </si>
  <si>
    <t>15.1</t>
  </si>
  <si>
    <t>15.2</t>
  </si>
  <si>
    <t>11.1</t>
  </si>
  <si>
    <t>19.1</t>
  </si>
  <si>
    <t>12.1</t>
  </si>
  <si>
    <t>17.2</t>
  </si>
  <si>
    <t>18.1</t>
  </si>
  <si>
    <t>ЭЛЕКТРОМОНТАЖНЫЕ РАБОТЫ</t>
  </si>
  <si>
    <t>Шкаф ШКП-18</t>
  </si>
  <si>
    <t>Короба пластмассовые шириной до 40мм</t>
  </si>
  <si>
    <t>Кабель в коробе, мм2, до: 6</t>
  </si>
  <si>
    <t>Аппарат (кнопка, ключ управления, замок электромагнитной блокировки, звуковой сигнал, сигнальная лампа), количество подключаемых концов, до: 2</t>
  </si>
  <si>
    <t>Световые настенные указатели</t>
  </si>
  <si>
    <t>Приборы приемно-контрольные объектовые на: 1 луч</t>
  </si>
  <si>
    <t>Пульт контроля и управления С2000М</t>
  </si>
  <si>
    <t>Приборы приемно-контрольные сигнальные. Концентратор: блок базовый на 10 лучей</t>
  </si>
  <si>
    <t>Прибор приемно-контрольный Сигнал-10</t>
  </si>
  <si>
    <t>Устройства промежуточные на количество лучей: 1</t>
  </si>
  <si>
    <t>С2000-ПИ Повторитель интерфейсов</t>
  </si>
  <si>
    <t>Приборы приемно-контрольные сигнальные. Концентратор: Прибор ОПС на 4 луча</t>
  </si>
  <si>
    <t>Сигнал-2000-4</t>
  </si>
  <si>
    <t>Устройства ультразвуковые: блок питания и контроля</t>
  </si>
  <si>
    <t>Извещатели ПС автоматические: дымовой, фотоэлектрический, радиоизотопный, световой в нормальном исполнении</t>
  </si>
  <si>
    <t>Извещатели ПС автоматические: тепловой электроконтактный, магнитоконтактный в нормальном исполнении</t>
  </si>
  <si>
    <t>Громкоговоритель или звуковая колонка: в помещении</t>
  </si>
  <si>
    <t>Реле</t>
  </si>
  <si>
    <t>ПНР</t>
  </si>
  <si>
    <t>Приложение № 2</t>
  </si>
  <si>
    <t>Затягивание проводов в проложенные трубы и металлические рукава. Провод первый одножильный или многожильный в общей оплетке, суммарное сечение, мм2, до: 2,5</t>
  </si>
  <si>
    <t>Затягивание проводов в проложенные трубы и металлические рукава. Провод первый одножильный или многожильный в общей оплетке, суммарное сечение, мм2, до: 6</t>
  </si>
  <si>
    <t>Приборы приемно-контрольные сигнальные. Концентратор: блок линейный</t>
  </si>
  <si>
    <t>Кабель КПСнг(А)-FRLS 1*2*0,75</t>
  </si>
  <si>
    <t>МОНТАЖНЫЕ РАБОТЫ ПС</t>
  </si>
  <si>
    <t>МОНТАЖ ТЕХНИЧЕСКИХ СРЕДСТВ ДИСПЕТЧЕРИЗАЦИИ</t>
  </si>
  <si>
    <t>Пульт, рабочее место, масса, т, до: 0,3</t>
  </si>
  <si>
    <t>Пульт диспетчера СДК-330.08S</t>
  </si>
  <si>
    <t>Блок масса, кг, до: 5</t>
  </si>
  <si>
    <t>Блок контроля СДК-31.209S</t>
  </si>
  <si>
    <t>Щит, масса, кг, до: 50</t>
  </si>
  <si>
    <t>Коммутационный щит ШРД 650*800*250</t>
  </si>
  <si>
    <t>Коммутатор диспетчерской или директорской связи с усилительным устройством, емкость 5 номеров</t>
  </si>
  <si>
    <t>Технологическое переговорное устройство СДК-029Т</t>
  </si>
  <si>
    <t>Коробка ответвительная на стене</t>
  </si>
  <si>
    <t>Реле времени программное, тип 2РВМ прим. коробки</t>
  </si>
  <si>
    <t>Извещатели ОС автоматические: контактный, магнитоконтактный на открывание окон, дверей</t>
  </si>
  <si>
    <t>Сигнализатор магнито-контактный ИО 102-26</t>
  </si>
  <si>
    <t>Короб по стенам и потолкам, длина, м: 2</t>
  </si>
  <si>
    <t>Кабель в коробе сечением, мм2, до: 6</t>
  </si>
  <si>
    <t>Затягивание проводов в проложенные трубы и металлические рукава. Провод каждый последующий одножильный или многожильный в общей оплетке, суммарное сечение, мм2, до: 6</t>
  </si>
  <si>
    <t>Приложение № 5</t>
  </si>
  <si>
    <t>Пусконаладочные работы</t>
  </si>
  <si>
    <t xml:space="preserve">Ориентировочный перечень и объем работ необходимый для производства работ на объекте.
ЖИЛОЙ ДОМ КУДРОВО
</t>
  </si>
  <si>
    <t>Автоматическая установка пожарной сигнализации. Система оповещения и управления эвакуацией при пожаре. Автоматизация систем противопожарной защиты. Шифр проекта 06-11/12-ПС</t>
  </si>
  <si>
    <t>Шкаф контрольно-пусковой</t>
  </si>
  <si>
    <t>Шкаф ШКП-10</t>
  </si>
  <si>
    <t>Монтаж труб ПВХ (стояки) диаметр 50мм</t>
  </si>
  <si>
    <t>Жесткая гладкая труба из нераспространяющего горения ПВХ 50 мм</t>
  </si>
  <si>
    <t>Коробка ответвительная IP44 65*35 мм</t>
  </si>
  <si>
    <t>Короба пластмассовые шириной до 63мм</t>
  </si>
  <si>
    <t>Кабель-канал ПВХ 60*40</t>
  </si>
  <si>
    <t>Кабель-канал 20*15</t>
  </si>
  <si>
    <t>4</t>
  </si>
  <si>
    <t>Монтаж металлорукава диаметр 20мм</t>
  </si>
  <si>
    <t>Металлорукав герметичный в ПВХ изоляции МРПИ 20</t>
  </si>
  <si>
    <t xml:space="preserve">ПЕРЕЧЕНЬ И ОБЪЕМ РАБОТ ПО МОНТАЖУ АВТОМАТИЧЕСКОЙ УСТАНОВКИ ПОЖАРНОЙ СИГНАЛИЗАЦИИ </t>
  </si>
  <si>
    <t>Извещатель дымовой ИП-212-45</t>
  </si>
  <si>
    <t>Извещатель автономный ИП212-81</t>
  </si>
  <si>
    <t>Извещатель тепловой ИП101-78-В</t>
  </si>
  <si>
    <t>Извещатель ручной ИПР513-3М</t>
  </si>
  <si>
    <t>Оповещатель звуковой ОПЗ «Антишок»</t>
  </si>
  <si>
    <t>Оповещетель световой "Выход" КОП-25</t>
  </si>
  <si>
    <t>Оповещатель световой "Пожар" уличный Спу-12</t>
  </si>
  <si>
    <t>УК-ВК/02</t>
  </si>
  <si>
    <t>9</t>
  </si>
  <si>
    <t>Кабель КПСнг(А)-FRLS 2*0,5</t>
  </si>
  <si>
    <t>Кабель КИПЭВнг(А)-LS 2*2*0,6</t>
  </si>
  <si>
    <t>Затягивание кабеля в трубы, кабель первый многожильный, суммарным сечением до 2,5 мм2</t>
  </si>
  <si>
    <t>Затягивание кабеля в трубы, кабелькаждый последующий, суммарным сечением до 6 мм2</t>
  </si>
  <si>
    <t>7</t>
  </si>
  <si>
    <t>Кнопка управления ЭДУ 513-3М</t>
  </si>
  <si>
    <t xml:space="preserve">Аппарат настольный, масса в т до 0,015 </t>
  </si>
  <si>
    <t>ПК в сборе, с установленным программным обеспечением "Орион Про"</t>
  </si>
  <si>
    <t>Включение в аппаратуру штепсельных разъемов,  количество контактов в разъеме ,до 14</t>
  </si>
  <si>
    <t>Сигнал-20П SMD</t>
  </si>
  <si>
    <t>10</t>
  </si>
  <si>
    <t>11</t>
  </si>
  <si>
    <t>12</t>
  </si>
  <si>
    <t>источник бесперебойного питания СКАТ-2400</t>
  </si>
  <si>
    <t>аккумуляторная батарея 12Ач Delta DT 1212</t>
  </si>
  <si>
    <t>ПЕРЕЧЕНЬ И ОБЪЕМ РАБОТ ПО МОНТАЖУ СИСТЕМЫ радиофикации (РТ)</t>
  </si>
  <si>
    <t>**</t>
  </si>
  <si>
    <t>*</t>
  </si>
  <si>
    <t>Коробки протяжные КП-5</t>
  </si>
  <si>
    <t>Провод ПРППМ 2х1,2 мм2</t>
  </si>
  <si>
    <t>Кабель КПСЭнг-FRLS 1*2*1,5</t>
  </si>
  <si>
    <t>Монтаж труб ПВХ в стяжке пола, диаметр, мм, до: 16</t>
  </si>
  <si>
    <t>Труба ПВХ 16</t>
  </si>
  <si>
    <t>13.2</t>
  </si>
  <si>
    <t>Провода в коробах. Провод сечением, мм2, до: 6</t>
  </si>
  <si>
    <t>Розетка штепсельная: утопленного типа при скрытой проводке</t>
  </si>
  <si>
    <t>Комплекс измерений постоянным током смонтированных парных кабелей до и после включения в оконечные устройства</t>
  </si>
  <si>
    <t>пар</t>
  </si>
  <si>
    <t>Начальник СДО                                                                     __________________Вознесенская Л.И.</t>
  </si>
  <si>
    <t xml:space="preserve">Сеть проводного радиовещания и РАСЦО. Шифр проекта 06-11/12-РТС
</t>
  </si>
  <si>
    <t>МОНТАЖ ОБОРУДОВАНИЯ</t>
  </si>
  <si>
    <t>Шкаф или статив (стойка) массой, кг, до: 100</t>
  </si>
  <si>
    <t>Шкаф телекоммуникационный 19" со стеклянной дверью ШРН-Э-18.500</t>
  </si>
  <si>
    <t>Ретранслятор телевизионный автоматический необслуживаемый с приемом по эфиру мощностью 1 Вт</t>
  </si>
  <si>
    <t>базовый комплект РТС-2000 ОК</t>
  </si>
  <si>
    <t>3</t>
  </si>
  <si>
    <t>Усилитель малой мощности</t>
  </si>
  <si>
    <t>РТС-2000 100УМ</t>
  </si>
  <si>
    <t>Монтаж панели выходной коммутации</t>
  </si>
  <si>
    <t>РТС-2000 ПВК</t>
  </si>
  <si>
    <t>Монтаж модуля цифрового УКВ радиоприемника</t>
  </si>
  <si>
    <t>Модуль УКВ</t>
  </si>
  <si>
    <t>Комплект кабелей</t>
  </si>
  <si>
    <t>Источник бесперебойного питания UPS 2000VA Smart</t>
  </si>
  <si>
    <t>Оптический конвертер Fast ETHernet RC512-FE-S-SS13</t>
  </si>
  <si>
    <t>маршрутизатор WS-C2960-24TC-L</t>
  </si>
  <si>
    <t>VolP шлюз  VoiceFinder AP200T</t>
  </si>
  <si>
    <t>6</t>
  </si>
  <si>
    <t>Оповещатель речевой 100/70,2/1 Вт WP-03T ROXTON</t>
  </si>
  <si>
    <t>Трубы водогазопроводные черные обыкновенные 50х3.5 мм</t>
  </si>
  <si>
    <t>Труба электросварная 76*3,0</t>
  </si>
  <si>
    <t>Коробка УК-2п</t>
  </si>
  <si>
    <t>Монтаж коробок  КП-5</t>
  </si>
  <si>
    <t>Коробка УК-2с</t>
  </si>
  <si>
    <t>Монтаж кабель-канала ПВХ</t>
  </si>
  <si>
    <t xml:space="preserve">Кабель-канал 10х20 </t>
  </si>
  <si>
    <t>Монтаж короба стального на металлических конструкциях</t>
  </si>
  <si>
    <t>Короб стальной 75*74 с крышкой, 2-х отсечный КМ 75-2</t>
  </si>
  <si>
    <t>Рукав металлический и вводы гибкие. Рукав наружным диаметром до 27 мм</t>
  </si>
  <si>
    <t>Радиорозетка скрытой установки РПВ-2 в комплекте с монтажным основанием</t>
  </si>
  <si>
    <t>Провод ТРВ 2*0,5</t>
  </si>
  <si>
    <t>Провод ПРППМ 2х 1,2мм2 с медными жилами, с ПЭ изоляцией, в ПЭ оболочке, ТУ 16.505-755-80</t>
  </si>
  <si>
    <t>Настройка системы</t>
  </si>
  <si>
    <t>Переговорное устройство СДК-029.4</t>
  </si>
  <si>
    <t>Коробки телефонные КРТП-20*2</t>
  </si>
  <si>
    <t>Коробка JB-730</t>
  </si>
  <si>
    <t>Монтаж реле давления</t>
  </si>
  <si>
    <t>Реле давления KPI-35</t>
  </si>
  <si>
    <t>Монтаж накладного термостата</t>
  </si>
  <si>
    <t>Термостат накладной ATF  №087 6712</t>
  </si>
  <si>
    <t>Миниатюрное универсальное реле 55 серии с розеткой для установки</t>
  </si>
  <si>
    <t>Труба ст. 25мм</t>
  </si>
  <si>
    <t>Короб КМ 75-1</t>
  </si>
  <si>
    <t>Кабель-канал 10*20</t>
  </si>
  <si>
    <t>Монтаж стальных коробок</t>
  </si>
  <si>
    <t>Коробка КП-5</t>
  </si>
  <si>
    <t>Трубы винипластовые по установленным конструкциям, диаметр трубы до 50 мм</t>
  </si>
  <si>
    <t>Жесткая гладкая труба из нераспространяющего горения ПВХ диаметр 50 мм</t>
  </si>
  <si>
    <t>Трубы винипластовые по установленным конструкциям, диаметр трубы до 25 мм</t>
  </si>
  <si>
    <t>труба гофра  ПВХ с кондуктором 25 мм</t>
  </si>
  <si>
    <t>Кабель КПСВЭВнг(А)-LS 10*2*0,75</t>
  </si>
  <si>
    <t>Кабель ВВНнг-LS(A) 2*1,5</t>
  </si>
  <si>
    <t>Кабель КПСВЭВнг(А)-LS 3*2*0,75</t>
  </si>
  <si>
    <t>Кабель КПСВЭВнг(А)-LS 2*2*0,75</t>
  </si>
  <si>
    <t>Кабель КПСВЭВнг(А)-LS 1*2*0,75</t>
  </si>
  <si>
    <t xml:space="preserve">СИСТЕМА ДИСПЕТЧЕРИЗАЦИИ. Шифр проекта 06-11/12-АСУД
</t>
  </si>
  <si>
    <t xml:space="preserve">ПЕРЕЧЕНЬ И ОБЪЕМ РАБОТ ПО МОНТАЖУ СИСТЕМЫ ДИСПЕТЧЕРИЗАЦИИ </t>
  </si>
  <si>
    <t xml:space="preserve">СИСТЕМА КОНТРОЛЯ И УПРАВЛЕНИЯ ДОСТУПОМ. Шифр проекта 06-11/12-СКУД
</t>
  </si>
  <si>
    <t>ПЕРЕЧЕНЬ И ОБЪЕМ РАБОТ ПО МОНТАЖУ СИСТЕМЫ КОНТРОЛЯ И УПРАВЛЕНИЯ ДОСТУПОМ</t>
  </si>
  <si>
    <t>МОНТАЖ ОБРУДОВАНИЯ</t>
  </si>
  <si>
    <t>Монтаж ввызывной панели домофона</t>
  </si>
  <si>
    <t>панель DP303-RDC24</t>
  </si>
  <si>
    <t>Монтаж блока электронного ключевого устройства</t>
  </si>
  <si>
    <t>Блок CRT-51</t>
  </si>
  <si>
    <t>PS2-CE3</t>
  </si>
  <si>
    <t>Установка блока питания</t>
  </si>
  <si>
    <t xml:space="preserve"> Установка коммутатор</t>
  </si>
  <si>
    <t>блок питания стабилизированный БП-3А</t>
  </si>
  <si>
    <t>Коммутатор КМ 100-7.3</t>
  </si>
  <si>
    <t>Монтаж кнопки "выход"</t>
  </si>
  <si>
    <t>Кнопка В21</t>
  </si>
  <si>
    <t>Монтаж замка электромагнитного</t>
  </si>
  <si>
    <t>Замок электромагнитный МЕ-400</t>
  </si>
  <si>
    <t>Монтаж видеоразветвителя</t>
  </si>
  <si>
    <t>Видеоразветвитель VS1/4-2</t>
  </si>
  <si>
    <t>Труба ст. 20мм</t>
  </si>
  <si>
    <t>Монтаж коробок</t>
  </si>
  <si>
    <t>Коробка распределительная КРТП-10*2</t>
  </si>
  <si>
    <t>Коробка JB-720</t>
  </si>
  <si>
    <t>Кабель в коробе сечением, мм2, до: 35</t>
  </si>
  <si>
    <t>Кабель КПСВВнг(А)-LS 2*10*0,5</t>
  </si>
  <si>
    <t>Затягивание проводов в проложенные трубы и металлические рукава. Провод первый одножильный или многожильный в общей оплетке, суммарное сечение, мм2, до: 35</t>
  </si>
  <si>
    <t>Кабель КПСВВнг(А)-LS 2*2*0,75</t>
  </si>
  <si>
    <t>Затягивание проводов в проложенные трубы и металлические рукава. Провод каждый последующий одножильный или многожильный в общей оплетке, суммарное сечение, мм2, до:16</t>
  </si>
  <si>
    <t>Кабель РК75-4.8-319нг(С)-HF</t>
  </si>
  <si>
    <t>Кабель КПСВВнг(А)-LS 1*2*1,5</t>
  </si>
  <si>
    <t>Кабель КПСВВнг(А)-LS 1*2*0,5</t>
  </si>
  <si>
    <t>СЕТИ СВЯЗИ. Шифр проекта 06-11/12-СС</t>
  </si>
  <si>
    <t>ПЕРЕЧЕНЬ И ОБЪЕМ РАБОТ ПО МОНТАЖУ СИСТЕМ СВЯЗИ</t>
  </si>
  <si>
    <t>Трубы водогазопроводные черные обыкновенные 20 мм</t>
  </si>
  <si>
    <t>Трубы винипластовые по установленным конструкциям. Труба диаметром до 50 мм</t>
  </si>
  <si>
    <t>Труба гладкая легкая ПВХ</t>
  </si>
  <si>
    <t>Короб по стенам и потолкам, длина, до 2м:</t>
  </si>
  <si>
    <t>Короб стальной 150*74мм, КМ 150-3</t>
  </si>
  <si>
    <t>5</t>
  </si>
  <si>
    <t>Монтаж протяжных коробок</t>
  </si>
  <si>
    <t>Короба пластмассовые, шириной до 120 мм</t>
  </si>
  <si>
    <t>Короб ПВХ, с направляющими для установки разделителей NF-GN 100*60</t>
  </si>
  <si>
    <t>Короба пластмассовые, шириной до 60 мм</t>
  </si>
  <si>
    <t>Короб ПВХ 60*40</t>
  </si>
  <si>
    <t>8</t>
  </si>
  <si>
    <t>Короба пластмассовые, шириной до 40 мм</t>
  </si>
  <si>
    <t>Короб ПВХ 10*20</t>
  </si>
  <si>
    <t>Монтаж ответвительных коробок</t>
  </si>
  <si>
    <t>Коробка ответвительная 92*92*45 мм</t>
  </si>
  <si>
    <t>Кабель в коробе, сечением мм2 до: 6</t>
  </si>
  <si>
    <t>Кабель ДПО004А-НГ*</t>
  </si>
  <si>
    <t>Кабель в коробе, сечением мм2 до: 35</t>
  </si>
  <si>
    <t>Кабель ОК-НРСнг(А) 12*1*G657А</t>
  </si>
  <si>
    <t xml:space="preserve">МОНТАЖ ОБОРУДОВАНИЯ </t>
  </si>
  <si>
    <t xml:space="preserve">Монтаж коробки оптической распределительной </t>
  </si>
  <si>
    <t>ШКОН-КПВ-96</t>
  </si>
  <si>
    <t>Монтаж коробки оптической на 8 портов</t>
  </si>
  <si>
    <t>сплиттер 1:8 для ОРШ</t>
  </si>
  <si>
    <t>ШКОН-П-16SC</t>
  </si>
  <si>
    <t>Монтаж коробки оптической на 16 портов</t>
  </si>
  <si>
    <t>ШКОН-П-8SC-ПТЛ</t>
  </si>
  <si>
    <t>ШКОН-П-8SC</t>
  </si>
  <si>
    <t>сплиттер 1:8 для ОРК</t>
  </si>
  <si>
    <t>сплиттер 1:4 для ОРК</t>
  </si>
  <si>
    <t>сплиттер 1:16 для ОРШ</t>
  </si>
  <si>
    <t>Настройка иизмерения системы</t>
  </si>
  <si>
    <t>Монтаж заземляющего проводника из медного изолированного провода, открыто по строительным конструкциям</t>
  </si>
  <si>
    <t>Провод ПВ3 1*4</t>
  </si>
  <si>
    <t>Приложение № 3</t>
  </si>
  <si>
    <t>Приложение № 4</t>
  </si>
  <si>
    <t>***</t>
  </si>
  <si>
    <t xml:space="preserve">ИТОГО </t>
  </si>
  <si>
    <t>13</t>
  </si>
  <si>
    <t>9.2</t>
  </si>
  <si>
    <t>12.2</t>
  </si>
  <si>
    <t>18.2</t>
  </si>
  <si>
    <t>19.2</t>
  </si>
  <si>
    <t>20.1</t>
  </si>
  <si>
    <t>20.2</t>
  </si>
  <si>
    <t>21.1</t>
  </si>
  <si>
    <t>22.1</t>
  </si>
  <si>
    <t>16</t>
  </si>
  <si>
    <t>15.3</t>
  </si>
  <si>
    <t>15.4</t>
  </si>
  <si>
    <t>15.5</t>
  </si>
  <si>
    <t>4.2</t>
  </si>
  <si>
    <t>6.2</t>
  </si>
  <si>
    <t>14.2</t>
  </si>
  <si>
    <t>14.3</t>
  </si>
  <si>
    <t>17.3</t>
  </si>
  <si>
    <t>17.4</t>
  </si>
  <si>
    <t>17.5</t>
  </si>
  <si>
    <t>6.3</t>
  </si>
  <si>
    <t>12.3</t>
  </si>
  <si>
    <t>12.4</t>
  </si>
  <si>
    <t>шт.</t>
  </si>
  <si>
    <t>Пробивка отверстий в стенах и перекрытиях с их последующей заделкой негорючими материалами. для прохода кабелей.</t>
  </si>
  <si>
    <t>17</t>
  </si>
  <si>
    <t>собственные силы Подрядчика</t>
  </si>
  <si>
    <t>Трубы стальные (загрунтованные за 2 раза) по установленным конструкциям. Труба по установленным конструкциям, по стенам с креплением скобами, диаметр, мм, до: 25</t>
  </si>
  <si>
    <t>Трубы стальные (загрунтованные за 2 раза)  по установленным конструкциям. Труба по установленным конструкциям, по стенам с креплением скобами, диаметр, мм, до: 80</t>
  </si>
  <si>
    <t>Трубы стальные (загрунтованные за 2 раза) по установленным конструкциям. Труба по установленным конструкциям, по стенам с креплением скобами, диаметр, мм, до: 50</t>
  </si>
  <si>
    <t>Трубы стальные (загрунтованные за 2 раза)  по установленным конструкциям. Труба по установленным конструкциям, по стенам с креплением скобами, диаметр, мм, до: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</si>
</sst>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i/>
      <u/>
      <sz val="12"/>
      <color theme="1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i/>
      <sz val="10"/>
      <color rgb="FF7030A0"/>
      <name val="Times New Roman"/>
      <family val="1"/>
      <charset val="204"/>
    </font>
    <font>
      <u/>
      <sz val="10"/>
      <color rgb="FF7030A0"/>
      <name val="Times New Roman"/>
      <family val="1"/>
      <charset val="204"/>
    </font>
    <font>
      <i/>
      <sz val="11"/>
      <color rgb="FF7030A0"/>
      <name val="Times New Roman"/>
      <family val="1"/>
      <charset val="204"/>
    </font>
    <font>
      <i/>
      <u/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7030A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i/>
      <u/>
      <sz val="12"/>
      <color theme="0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0" fillId="0" borderId="0" xfId="0" applyFont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18" fillId="4" borderId="7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4" borderId="1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9" fontId="18" fillId="4" borderId="26" xfId="0" applyNumberFormat="1" applyFont="1" applyFill="1" applyBorder="1" applyAlignment="1">
      <alignment horizontal="center" vertical="center" wrapText="1"/>
    </xf>
    <xf numFmtId="49" fontId="18" fillId="4" borderId="26" xfId="0" applyNumberFormat="1" applyFont="1" applyFill="1" applyBorder="1" applyAlignment="1">
      <alignment horizontal="right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center" vertical="center" wrapText="1"/>
    </xf>
    <xf numFmtId="49" fontId="2" fillId="4" borderId="20" xfId="0" applyNumberFormat="1" applyFont="1" applyFill="1" applyBorder="1" applyAlignment="1">
      <alignment horizontal="center" vertical="center" wrapText="1"/>
    </xf>
    <xf numFmtId="49" fontId="2" fillId="4" borderId="29" xfId="0" applyNumberFormat="1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right" vertical="center" wrapText="1"/>
    </xf>
    <xf numFmtId="49" fontId="12" fillId="4" borderId="26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26" xfId="0" applyFont="1" applyFill="1" applyBorder="1" applyAlignment="1">
      <alignment horizontal="center" vertical="center" wrapText="1"/>
    </xf>
    <xf numFmtId="4" fontId="12" fillId="4" borderId="4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4" fontId="12" fillId="4" borderId="5" xfId="0" applyNumberFormat="1" applyFont="1" applyFill="1" applyBorder="1" applyAlignment="1">
      <alignment horizontal="center" vertical="center" wrapText="1"/>
    </xf>
    <xf numFmtId="49" fontId="9" fillId="4" borderId="26" xfId="0" applyNumberFormat="1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20" fillId="4" borderId="26" xfId="0" applyNumberFormat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49" fontId="16" fillId="4" borderId="26" xfId="0" applyNumberFormat="1" applyFont="1" applyFill="1" applyBorder="1" applyAlignment="1">
      <alignment horizontal="center" vertical="center" wrapText="1"/>
    </xf>
    <xf numFmtId="49" fontId="21" fillId="4" borderId="26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49" fontId="9" fillId="4" borderId="7" xfId="0" applyNumberFormat="1" applyFont="1" applyFill="1" applyBorder="1" applyAlignment="1">
      <alignment horizontal="center" vertical="center" wrapText="1"/>
    </xf>
    <xf numFmtId="49" fontId="21" fillId="4" borderId="7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right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left" vertical="center" wrapText="1"/>
    </xf>
    <xf numFmtId="0" fontId="21" fillId="5" borderId="26" xfId="0" applyFont="1" applyFill="1" applyBorder="1" applyAlignment="1">
      <alignment horizontal="center" vertical="center" wrapText="1"/>
    </xf>
    <xf numFmtId="0" fontId="21" fillId="5" borderId="26" xfId="0" applyFont="1" applyFill="1" applyBorder="1" applyAlignment="1">
      <alignment horizontal="right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4" fontId="11" fillId="5" borderId="5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4" fillId="6" borderId="1" xfId="0" applyNumberFormat="1" applyFont="1" applyFill="1" applyBorder="1" applyAlignment="1">
      <alignment horizontal="center" vertical="center" wrapText="1"/>
    </xf>
    <xf numFmtId="4" fontId="24" fillId="6" borderId="5" xfId="0" applyNumberFormat="1" applyFont="1" applyFill="1" applyBorder="1" applyAlignment="1">
      <alignment horizontal="center" vertical="center" wrapText="1"/>
    </xf>
    <xf numFmtId="4" fontId="25" fillId="6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6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27" fillId="7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20" fillId="4" borderId="7" xfId="0" applyNumberFormat="1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vertical="center" wrapText="1"/>
    </xf>
    <xf numFmtId="0" fontId="4" fillId="5" borderId="26" xfId="0" applyFont="1" applyFill="1" applyBorder="1" applyAlignment="1">
      <alignment vertical="center" wrapText="1"/>
    </xf>
    <xf numFmtId="0" fontId="21" fillId="5" borderId="26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6" fillId="4" borderId="26" xfId="0" applyFont="1" applyFill="1" applyBorder="1" applyAlignment="1">
      <alignment vertical="center" wrapText="1"/>
    </xf>
    <xf numFmtId="0" fontId="16" fillId="4" borderId="2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right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4" fillId="6" borderId="4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49" fontId="18" fillId="4" borderId="2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4" fontId="24" fillId="6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6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4" fontId="2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28" fillId="5" borderId="7" xfId="0" applyFont="1" applyFill="1" applyBorder="1" applyAlignment="1">
      <alignment vertical="center" wrapText="1"/>
    </xf>
    <xf numFmtId="0" fontId="28" fillId="5" borderId="26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left" vertical="center" wrapText="1"/>
    </xf>
    <xf numFmtId="0" fontId="21" fillId="5" borderId="34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4" fontId="11" fillId="5" borderId="38" xfId="0" applyNumberFormat="1" applyFont="1" applyFill="1" applyBorder="1" applyAlignment="1">
      <alignment horizontal="center" vertical="center" wrapText="1"/>
    </xf>
    <xf numFmtId="4" fontId="2" fillId="4" borderId="36" xfId="0" applyNumberFormat="1" applyFont="1" applyFill="1" applyBorder="1" applyAlignment="1">
      <alignment horizontal="center" vertical="center" wrapText="1"/>
    </xf>
    <xf numFmtId="4" fontId="2" fillId="4" borderId="37" xfId="0" applyNumberFormat="1" applyFont="1" applyFill="1" applyBorder="1" applyAlignment="1">
      <alignment horizontal="center" vertical="center" wrapText="1"/>
    </xf>
    <xf numFmtId="4" fontId="2" fillId="5" borderId="38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2" fillId="4" borderId="0" xfId="0" applyFont="1" applyFill="1" applyAlignment="1">
      <alignment horizontal="right" vertical="center" wrapText="1"/>
    </xf>
    <xf numFmtId="0" fontId="13" fillId="4" borderId="0" xfId="0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center" vertical="center" wrapText="1"/>
    </xf>
    <xf numFmtId="0" fontId="4" fillId="5" borderId="2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26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121</xdr:row>
      <xdr:rowOff>57150</xdr:rowOff>
    </xdr:from>
    <xdr:to>
      <xdr:col>5</xdr:col>
      <xdr:colOff>194945</xdr:colOff>
      <xdr:row>125</xdr:row>
      <xdr:rowOff>168275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9765625"/>
          <a:ext cx="1480820" cy="873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76</xdr:row>
      <xdr:rowOff>0</xdr:rowOff>
    </xdr:from>
    <xdr:to>
      <xdr:col>5</xdr:col>
      <xdr:colOff>233045</xdr:colOff>
      <xdr:row>80</xdr:row>
      <xdr:rowOff>111125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18726150"/>
          <a:ext cx="1480820" cy="873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83</xdr:row>
      <xdr:rowOff>38100</xdr:rowOff>
    </xdr:from>
    <xdr:to>
      <xdr:col>6</xdr:col>
      <xdr:colOff>61595</xdr:colOff>
      <xdr:row>87</xdr:row>
      <xdr:rowOff>149225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19821525"/>
          <a:ext cx="1480820" cy="873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76</xdr:row>
      <xdr:rowOff>161925</xdr:rowOff>
    </xdr:from>
    <xdr:to>
      <xdr:col>6</xdr:col>
      <xdr:colOff>128270</xdr:colOff>
      <xdr:row>81</xdr:row>
      <xdr:rowOff>82550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17192625"/>
          <a:ext cx="1214120" cy="87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83"/>
  <sheetViews>
    <sheetView zoomScaleNormal="100" workbookViewId="0">
      <selection activeCell="A83" sqref="A1:N83"/>
    </sheetView>
  </sheetViews>
  <sheetFormatPr defaultRowHeight="15" outlineLevelRow="1" x14ac:dyDescent="0.25"/>
  <cols>
    <col min="1" max="1" width="6" style="2" customWidth="1"/>
    <col min="2" max="2" width="35.140625" style="2" customWidth="1"/>
    <col min="3" max="3" width="6.85546875" style="2" customWidth="1"/>
    <col min="4" max="4" width="9.140625" style="2"/>
    <col min="5" max="7" width="11.140625" style="1" customWidth="1"/>
    <col min="8" max="9" width="16.7109375" style="1" customWidth="1"/>
    <col min="10" max="10" width="19.5703125" style="1" customWidth="1"/>
    <col min="11" max="11" width="13.28515625" style="2" customWidth="1"/>
    <col min="12" max="12" width="14.42578125" style="2" customWidth="1"/>
    <col min="13" max="13" width="10.140625" style="2" customWidth="1"/>
    <col min="14" max="14" width="16.28515625" style="2" customWidth="1"/>
    <col min="15" max="16384" width="9.140625" style="2"/>
  </cols>
  <sheetData>
    <row r="1" spans="1:14" x14ac:dyDescent="0.25">
      <c r="I1" s="200" t="s">
        <v>17</v>
      </c>
      <c r="J1" s="201"/>
      <c r="K1" s="201"/>
      <c r="L1" s="201"/>
      <c r="M1" s="201"/>
      <c r="N1" s="201"/>
    </row>
    <row r="2" spans="1:14" hidden="1" outlineLevel="1" x14ac:dyDescent="0.25">
      <c r="I2" s="19"/>
      <c r="J2" s="20"/>
      <c r="K2" s="20"/>
      <c r="L2" s="20"/>
      <c r="M2" s="20"/>
      <c r="N2" s="20"/>
    </row>
    <row r="3" spans="1:14" hidden="1" outlineLevel="1" x14ac:dyDescent="0.25">
      <c r="I3" s="19"/>
      <c r="J3" s="20"/>
      <c r="K3" s="20"/>
      <c r="L3" s="20"/>
      <c r="M3" s="20"/>
      <c r="N3" s="20"/>
    </row>
    <row r="4" spans="1:14" hidden="1" outlineLevel="1" x14ac:dyDescent="0.25">
      <c r="I4" s="19"/>
      <c r="J4" s="20"/>
      <c r="K4" s="20"/>
      <c r="L4" s="20"/>
      <c r="M4" s="20"/>
      <c r="N4" s="20"/>
    </row>
    <row r="5" spans="1:14" collapsed="1" x14ac:dyDescent="0.25"/>
    <row r="6" spans="1:14" ht="50.25" customHeight="1" x14ac:dyDescent="0.25">
      <c r="A6" s="202" t="s">
        <v>93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1:14" ht="49.5" customHeight="1" x14ac:dyDescent="0.25">
      <c r="A7" s="208" t="s">
        <v>94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</row>
    <row r="8" spans="1:14" ht="15.75" thickBot="1" x14ac:dyDescent="0.3"/>
    <row r="9" spans="1:14" s="1" customFormat="1" ht="15.75" thickBot="1" x14ac:dyDescent="0.3">
      <c r="A9" s="203" t="s">
        <v>0</v>
      </c>
      <c r="B9" s="203" t="s">
        <v>1</v>
      </c>
      <c r="C9" s="203" t="s">
        <v>9</v>
      </c>
      <c r="D9" s="203" t="s">
        <v>2</v>
      </c>
      <c r="E9" s="205" t="s">
        <v>3</v>
      </c>
      <c r="F9" s="206"/>
      <c r="G9" s="207"/>
      <c r="H9" s="205" t="s">
        <v>6</v>
      </c>
      <c r="I9" s="206"/>
      <c r="J9" s="207"/>
      <c r="K9" s="195" t="s">
        <v>21</v>
      </c>
      <c r="L9" s="195" t="s">
        <v>18</v>
      </c>
      <c r="M9" s="195" t="s">
        <v>19</v>
      </c>
      <c r="N9" s="195" t="s">
        <v>20</v>
      </c>
    </row>
    <row r="10" spans="1:14" s="1" customFormat="1" ht="29.25" thickBot="1" x14ac:dyDescent="0.3">
      <c r="A10" s="204"/>
      <c r="B10" s="204"/>
      <c r="C10" s="204"/>
      <c r="D10" s="204"/>
      <c r="E10" s="41" t="s">
        <v>7</v>
      </c>
      <c r="F10" s="41" t="s">
        <v>24</v>
      </c>
      <c r="G10" s="41" t="s">
        <v>5</v>
      </c>
      <c r="H10" s="41" t="s">
        <v>4</v>
      </c>
      <c r="I10" s="41" t="s">
        <v>24</v>
      </c>
      <c r="J10" s="41" t="s">
        <v>5</v>
      </c>
      <c r="K10" s="196"/>
      <c r="L10" s="196"/>
      <c r="M10" s="196"/>
      <c r="N10" s="196"/>
    </row>
    <row r="11" spans="1:14" ht="15.75" thickBot="1" x14ac:dyDescent="0.3">
      <c r="A11" s="42"/>
      <c r="B11" s="191" t="s">
        <v>106</v>
      </c>
      <c r="C11" s="192"/>
      <c r="D11" s="192"/>
      <c r="E11" s="192"/>
      <c r="F11" s="193"/>
      <c r="G11" s="193"/>
      <c r="H11" s="193"/>
      <c r="I11" s="193"/>
      <c r="J11" s="194"/>
      <c r="K11" s="197"/>
      <c r="L11" s="198"/>
      <c r="M11" s="198"/>
      <c r="N11" s="199"/>
    </row>
    <row r="12" spans="1:14" ht="30" customHeight="1" x14ac:dyDescent="0.25">
      <c r="A12" s="43"/>
      <c r="B12" s="117" t="s">
        <v>49</v>
      </c>
      <c r="C12" s="124"/>
      <c r="D12" s="44"/>
      <c r="E12" s="11"/>
      <c r="F12" s="12"/>
      <c r="G12" s="30"/>
      <c r="H12" s="11"/>
      <c r="I12" s="12"/>
      <c r="J12" s="30"/>
      <c r="K12" s="149"/>
      <c r="L12" s="143"/>
      <c r="M12" s="143"/>
      <c r="N12" s="144"/>
    </row>
    <row r="13" spans="1:14" ht="25.5" x14ac:dyDescent="0.25">
      <c r="A13" s="39">
        <v>1</v>
      </c>
      <c r="B13" s="118" t="s">
        <v>97</v>
      </c>
      <c r="C13" s="125" t="s">
        <v>8</v>
      </c>
      <c r="D13" s="95">
        <v>100</v>
      </c>
      <c r="E13" s="16"/>
      <c r="F13" s="14"/>
      <c r="G13" s="102" t="s">
        <v>133</v>
      </c>
      <c r="H13" s="16"/>
      <c r="I13" s="14"/>
      <c r="J13" s="101" t="e">
        <f>D13*G13</f>
        <v>#VALUE!</v>
      </c>
      <c r="K13" s="150"/>
      <c r="L13" s="106"/>
      <c r="M13" s="106"/>
      <c r="N13" s="146"/>
    </row>
    <row r="14" spans="1:14" ht="38.25" x14ac:dyDescent="0.25">
      <c r="A14" s="32" t="s">
        <v>11</v>
      </c>
      <c r="B14" s="40" t="s">
        <v>98</v>
      </c>
      <c r="C14" s="130" t="s">
        <v>8</v>
      </c>
      <c r="D14" s="78">
        <v>100</v>
      </c>
      <c r="E14" s="103" t="s">
        <v>132</v>
      </c>
      <c r="F14" s="104" t="s">
        <v>272</v>
      </c>
      <c r="G14" s="7"/>
      <c r="H14" s="139" t="e">
        <f>D14*E14</f>
        <v>#VALUE!</v>
      </c>
      <c r="I14" s="105" t="e">
        <f>D14*F14</f>
        <v>#VALUE!</v>
      </c>
      <c r="J14" s="15"/>
      <c r="K14" s="150" t="s">
        <v>25</v>
      </c>
      <c r="L14" s="106"/>
      <c r="M14" s="106"/>
      <c r="N14" s="146"/>
    </row>
    <row r="15" spans="1:14" ht="25.5" x14ac:dyDescent="0.25">
      <c r="A15" s="32" t="s">
        <v>12</v>
      </c>
      <c r="B15" s="40" t="s">
        <v>99</v>
      </c>
      <c r="C15" s="130" t="s">
        <v>10</v>
      </c>
      <c r="D15" s="78">
        <v>22</v>
      </c>
      <c r="E15" s="103" t="s">
        <v>132</v>
      </c>
      <c r="F15" s="104" t="s">
        <v>272</v>
      </c>
      <c r="G15" s="7"/>
      <c r="H15" s="139" t="e">
        <f>D15*E15</f>
        <v>#VALUE!</v>
      </c>
      <c r="I15" s="105" t="e">
        <f>D15*F15</f>
        <v>#VALUE!</v>
      </c>
      <c r="J15" s="15"/>
      <c r="K15" s="150" t="s">
        <v>25</v>
      </c>
      <c r="L15" s="106"/>
      <c r="M15" s="106"/>
      <c r="N15" s="146"/>
    </row>
    <row r="16" spans="1:14" ht="25.5" x14ac:dyDescent="0.25">
      <c r="A16" s="39">
        <v>2</v>
      </c>
      <c r="B16" s="118" t="s">
        <v>100</v>
      </c>
      <c r="C16" s="125" t="s">
        <v>8</v>
      </c>
      <c r="D16" s="95">
        <v>1000</v>
      </c>
      <c r="E16" s="13"/>
      <c r="F16" s="14"/>
      <c r="G16" s="102" t="s">
        <v>133</v>
      </c>
      <c r="H16" s="16"/>
      <c r="I16" s="14"/>
      <c r="J16" s="101" t="e">
        <f>D16*G16</f>
        <v>#VALUE!</v>
      </c>
      <c r="K16" s="150"/>
      <c r="L16" s="106"/>
      <c r="M16" s="106"/>
      <c r="N16" s="146"/>
    </row>
    <row r="17" spans="1:14" ht="15.75" x14ac:dyDescent="0.25">
      <c r="A17" s="32" t="s">
        <v>13</v>
      </c>
      <c r="B17" s="40" t="s">
        <v>101</v>
      </c>
      <c r="C17" s="130" t="s">
        <v>8</v>
      </c>
      <c r="D17" s="78">
        <v>1000</v>
      </c>
      <c r="E17" s="103" t="s">
        <v>132</v>
      </c>
      <c r="F17" s="104" t="s">
        <v>272</v>
      </c>
      <c r="G17" s="7"/>
      <c r="H17" s="139" t="e">
        <f t="shared" ref="H17:H18" si="0">D17*E17</f>
        <v>#VALUE!</v>
      </c>
      <c r="I17" s="105" t="e">
        <f t="shared" ref="I17:I18" si="1">D17*F17</f>
        <v>#VALUE!</v>
      </c>
      <c r="J17" s="15"/>
      <c r="K17" s="150" t="s">
        <v>25</v>
      </c>
      <c r="L17" s="106"/>
      <c r="M17" s="106"/>
      <c r="N17" s="146"/>
    </row>
    <row r="18" spans="1:14" ht="25.5" x14ac:dyDescent="0.25">
      <c r="A18" s="32" t="s">
        <v>13</v>
      </c>
      <c r="B18" s="40" t="s">
        <v>99</v>
      </c>
      <c r="C18" s="130"/>
      <c r="D18" s="78">
        <v>46</v>
      </c>
      <c r="E18" s="103" t="s">
        <v>132</v>
      </c>
      <c r="F18" s="104" t="s">
        <v>272</v>
      </c>
      <c r="G18" s="7"/>
      <c r="H18" s="139" t="e">
        <f t="shared" si="0"/>
        <v>#VALUE!</v>
      </c>
      <c r="I18" s="105" t="e">
        <f t="shared" si="1"/>
        <v>#VALUE!</v>
      </c>
      <c r="J18" s="15"/>
      <c r="K18" s="150" t="s">
        <v>25</v>
      </c>
      <c r="L18" s="106"/>
      <c r="M18" s="106"/>
      <c r="N18" s="146"/>
    </row>
    <row r="19" spans="1:14" ht="25.5" x14ac:dyDescent="0.25">
      <c r="A19" s="39">
        <v>3</v>
      </c>
      <c r="B19" s="118" t="s">
        <v>51</v>
      </c>
      <c r="C19" s="125" t="s">
        <v>8</v>
      </c>
      <c r="D19" s="95">
        <v>800</v>
      </c>
      <c r="E19" s="13"/>
      <c r="F19" s="14"/>
      <c r="G19" s="102" t="s">
        <v>133</v>
      </c>
      <c r="H19" s="16"/>
      <c r="I19" s="14"/>
      <c r="J19" s="101" t="e">
        <f>D19*G19</f>
        <v>#VALUE!</v>
      </c>
      <c r="K19" s="150"/>
      <c r="L19" s="106"/>
      <c r="M19" s="106"/>
      <c r="N19" s="146"/>
    </row>
    <row r="20" spans="1:14" ht="15.75" x14ac:dyDescent="0.25">
      <c r="A20" s="32" t="s">
        <v>14</v>
      </c>
      <c r="B20" s="40" t="s">
        <v>102</v>
      </c>
      <c r="C20" s="130" t="s">
        <v>8</v>
      </c>
      <c r="D20" s="78">
        <v>800</v>
      </c>
      <c r="E20" s="103" t="s">
        <v>132</v>
      </c>
      <c r="F20" s="104" t="s">
        <v>272</v>
      </c>
      <c r="G20" s="7"/>
      <c r="H20" s="139" t="e">
        <f t="shared" ref="H20:H21" si="2">D20*E20</f>
        <v>#VALUE!</v>
      </c>
      <c r="I20" s="105" t="e">
        <f t="shared" ref="I20:I21" si="3">D20*F20</f>
        <v>#VALUE!</v>
      </c>
      <c r="J20" s="15"/>
      <c r="K20" s="150" t="s">
        <v>25</v>
      </c>
      <c r="L20" s="106"/>
      <c r="M20" s="106"/>
      <c r="N20" s="146"/>
    </row>
    <row r="21" spans="1:14" ht="25.5" x14ac:dyDescent="0.25">
      <c r="A21" s="32" t="s">
        <v>15</v>
      </c>
      <c r="B21" s="40" t="s">
        <v>99</v>
      </c>
      <c r="C21" s="130"/>
      <c r="D21" s="78">
        <v>32</v>
      </c>
      <c r="E21" s="103" t="s">
        <v>132</v>
      </c>
      <c r="F21" s="104" t="s">
        <v>272</v>
      </c>
      <c r="G21" s="7"/>
      <c r="H21" s="139" t="e">
        <f t="shared" si="2"/>
        <v>#VALUE!</v>
      </c>
      <c r="I21" s="105" t="e">
        <f t="shared" si="3"/>
        <v>#VALUE!</v>
      </c>
      <c r="J21" s="15"/>
      <c r="K21" s="150" t="s">
        <v>25</v>
      </c>
      <c r="L21" s="106"/>
      <c r="M21" s="106"/>
      <c r="N21" s="146"/>
    </row>
    <row r="22" spans="1:14" ht="15.75" x14ac:dyDescent="0.25">
      <c r="A22" s="76" t="s">
        <v>103</v>
      </c>
      <c r="B22" s="119" t="s">
        <v>104</v>
      </c>
      <c r="C22" s="126" t="s">
        <v>8</v>
      </c>
      <c r="D22" s="97">
        <v>30</v>
      </c>
      <c r="E22" s="13"/>
      <c r="F22" s="14"/>
      <c r="G22" s="102" t="s">
        <v>133</v>
      </c>
      <c r="H22" s="16"/>
      <c r="I22" s="14"/>
      <c r="J22" s="101" t="e">
        <f>D22*G22</f>
        <v>#VALUE!</v>
      </c>
      <c r="K22" s="150"/>
      <c r="L22" s="106"/>
      <c r="M22" s="106"/>
      <c r="N22" s="146"/>
    </row>
    <row r="23" spans="1:14" ht="25.5" x14ac:dyDescent="0.25">
      <c r="A23" s="32" t="s">
        <v>29</v>
      </c>
      <c r="B23" s="40" t="s">
        <v>105</v>
      </c>
      <c r="C23" s="130" t="s">
        <v>8</v>
      </c>
      <c r="D23" s="78">
        <v>30</v>
      </c>
      <c r="E23" s="103" t="s">
        <v>132</v>
      </c>
      <c r="F23" s="104" t="s">
        <v>272</v>
      </c>
      <c r="G23" s="7"/>
      <c r="H23" s="139" t="e">
        <f>D23*E23</f>
        <v>#VALUE!</v>
      </c>
      <c r="I23" s="105" t="e">
        <f>D23*F23</f>
        <v>#VALUE!</v>
      </c>
      <c r="J23" s="15"/>
      <c r="K23" s="150" t="s">
        <v>25</v>
      </c>
      <c r="L23" s="106"/>
      <c r="M23" s="106"/>
      <c r="N23" s="146"/>
    </row>
    <row r="24" spans="1:14" ht="15.75" x14ac:dyDescent="0.25">
      <c r="A24" s="39">
        <v>5</v>
      </c>
      <c r="B24" s="118" t="s">
        <v>52</v>
      </c>
      <c r="C24" s="125" t="s">
        <v>8</v>
      </c>
      <c r="D24" s="95">
        <f>D25+D26+D27</f>
        <v>6150</v>
      </c>
      <c r="E24" s="16"/>
      <c r="F24" s="14"/>
      <c r="G24" s="102" t="s">
        <v>133</v>
      </c>
      <c r="H24" s="16"/>
      <c r="I24" s="14"/>
      <c r="J24" s="101" t="e">
        <f>D24*G24</f>
        <v>#VALUE!</v>
      </c>
      <c r="K24" s="150"/>
      <c r="L24" s="106"/>
      <c r="M24" s="106"/>
      <c r="N24" s="146"/>
    </row>
    <row r="25" spans="1:14" ht="15.75" x14ac:dyDescent="0.25">
      <c r="A25" s="32" t="s">
        <v>30</v>
      </c>
      <c r="B25" s="40" t="s">
        <v>116</v>
      </c>
      <c r="C25" s="134" t="s">
        <v>8</v>
      </c>
      <c r="D25" s="136">
        <v>5200</v>
      </c>
      <c r="E25" s="103" t="s">
        <v>132</v>
      </c>
      <c r="F25" s="104" t="s">
        <v>272</v>
      </c>
      <c r="G25" s="7"/>
      <c r="H25" s="139" t="e">
        <f t="shared" ref="H25:H27" si="4">D25*E25</f>
        <v>#VALUE!</v>
      </c>
      <c r="I25" s="105" t="e">
        <f t="shared" ref="I25:I27" si="5">D25*F25</f>
        <v>#VALUE!</v>
      </c>
      <c r="J25" s="15"/>
      <c r="K25" s="150" t="s">
        <v>25</v>
      </c>
      <c r="L25" s="106"/>
      <c r="M25" s="106"/>
      <c r="N25" s="146"/>
    </row>
    <row r="26" spans="1:14" ht="15.75" x14ac:dyDescent="0.25">
      <c r="A26" s="32" t="s">
        <v>31</v>
      </c>
      <c r="B26" s="40" t="s">
        <v>73</v>
      </c>
      <c r="C26" s="134" t="s">
        <v>8</v>
      </c>
      <c r="D26" s="136">
        <v>800</v>
      </c>
      <c r="E26" s="103" t="s">
        <v>132</v>
      </c>
      <c r="F26" s="104" t="s">
        <v>272</v>
      </c>
      <c r="G26" s="7"/>
      <c r="H26" s="139" t="e">
        <f t="shared" si="4"/>
        <v>#VALUE!</v>
      </c>
      <c r="I26" s="105" t="e">
        <f t="shared" si="5"/>
        <v>#VALUE!</v>
      </c>
      <c r="J26" s="15"/>
      <c r="K26" s="150" t="s">
        <v>25</v>
      </c>
      <c r="L26" s="106"/>
      <c r="M26" s="106"/>
      <c r="N26" s="146"/>
    </row>
    <row r="27" spans="1:14" ht="15.75" x14ac:dyDescent="0.25">
      <c r="A27" s="32" t="s">
        <v>32</v>
      </c>
      <c r="B27" s="40" t="s">
        <v>117</v>
      </c>
      <c r="C27" s="134" t="s">
        <v>8</v>
      </c>
      <c r="D27" s="136">
        <v>150</v>
      </c>
      <c r="E27" s="103" t="s">
        <v>132</v>
      </c>
      <c r="F27" s="104" t="s">
        <v>272</v>
      </c>
      <c r="G27" s="7"/>
      <c r="H27" s="139" t="e">
        <f t="shared" si="4"/>
        <v>#VALUE!</v>
      </c>
      <c r="I27" s="105" t="e">
        <f t="shared" si="5"/>
        <v>#VALUE!</v>
      </c>
      <c r="J27" s="15"/>
      <c r="K27" s="150" t="s">
        <v>25</v>
      </c>
      <c r="L27" s="106"/>
      <c r="M27" s="106"/>
      <c r="N27" s="146"/>
    </row>
    <row r="28" spans="1:14" ht="38.25" x14ac:dyDescent="0.25">
      <c r="A28" s="39">
        <v>6</v>
      </c>
      <c r="B28" s="118" t="s">
        <v>118</v>
      </c>
      <c r="C28" s="125" t="s">
        <v>8</v>
      </c>
      <c r="D28" s="95">
        <v>100</v>
      </c>
      <c r="E28" s="16"/>
      <c r="F28" s="14"/>
      <c r="G28" s="102" t="s">
        <v>133</v>
      </c>
      <c r="H28" s="16"/>
      <c r="I28" s="14"/>
      <c r="J28" s="101" t="e">
        <f>D28*G28</f>
        <v>#VALUE!</v>
      </c>
      <c r="K28" s="150"/>
      <c r="L28" s="106"/>
      <c r="M28" s="106"/>
      <c r="N28" s="146"/>
    </row>
    <row r="29" spans="1:14" ht="15.75" x14ac:dyDescent="0.25">
      <c r="A29" s="32" t="s">
        <v>33</v>
      </c>
      <c r="B29" s="40" t="s">
        <v>117</v>
      </c>
      <c r="C29" s="130" t="s">
        <v>8</v>
      </c>
      <c r="D29" s="78">
        <v>100</v>
      </c>
      <c r="E29" s="103" t="s">
        <v>132</v>
      </c>
      <c r="F29" s="104" t="s">
        <v>272</v>
      </c>
      <c r="G29" s="7"/>
      <c r="H29" s="139" t="e">
        <f>D29*E29</f>
        <v>#VALUE!</v>
      </c>
      <c r="I29" s="105" t="e">
        <f>D29*F29</f>
        <v>#VALUE!</v>
      </c>
      <c r="J29" s="15"/>
      <c r="K29" s="150" t="s">
        <v>25</v>
      </c>
      <c r="L29" s="106"/>
      <c r="M29" s="106"/>
      <c r="N29" s="146"/>
    </row>
    <row r="30" spans="1:14" ht="38.25" x14ac:dyDescent="0.25">
      <c r="A30" s="70" t="s">
        <v>120</v>
      </c>
      <c r="B30" s="118" t="s">
        <v>119</v>
      </c>
      <c r="C30" s="126" t="s">
        <v>8</v>
      </c>
      <c r="D30" s="97">
        <v>200</v>
      </c>
      <c r="E30" s="13"/>
      <c r="F30" s="14"/>
      <c r="G30" s="102" t="s">
        <v>133</v>
      </c>
      <c r="H30" s="16"/>
      <c r="I30" s="14"/>
      <c r="J30" s="101" t="e">
        <f>D30*G30</f>
        <v>#VALUE!</v>
      </c>
      <c r="K30" s="150"/>
      <c r="L30" s="106"/>
      <c r="M30" s="106"/>
      <c r="N30" s="146"/>
    </row>
    <row r="31" spans="1:14" ht="16.5" customHeight="1" x14ac:dyDescent="0.25">
      <c r="A31" s="32" t="s">
        <v>34</v>
      </c>
      <c r="B31" s="40" t="s">
        <v>116</v>
      </c>
      <c r="C31" s="135" t="s">
        <v>8</v>
      </c>
      <c r="D31" s="137">
        <v>100</v>
      </c>
      <c r="E31" s="103" t="s">
        <v>132</v>
      </c>
      <c r="F31" s="104" t="s">
        <v>272</v>
      </c>
      <c r="G31" s="7"/>
      <c r="H31" s="139" t="e">
        <f t="shared" ref="H31:H32" si="6">D31*E31</f>
        <v>#VALUE!</v>
      </c>
      <c r="I31" s="105" t="e">
        <f t="shared" ref="I31:I32" si="7">D31*F31</f>
        <v>#VALUE!</v>
      </c>
      <c r="J31" s="15"/>
      <c r="K31" s="150" t="s">
        <v>25</v>
      </c>
      <c r="L31" s="106"/>
      <c r="M31" s="106"/>
      <c r="N31" s="146"/>
    </row>
    <row r="32" spans="1:14" ht="15.75" x14ac:dyDescent="0.25">
      <c r="A32" s="32" t="s">
        <v>35</v>
      </c>
      <c r="B32" s="40" t="s">
        <v>73</v>
      </c>
      <c r="C32" s="135" t="s">
        <v>8</v>
      </c>
      <c r="D32" s="137">
        <v>100</v>
      </c>
      <c r="E32" s="103" t="s">
        <v>132</v>
      </c>
      <c r="F32" s="104" t="s">
        <v>272</v>
      </c>
      <c r="G32" s="7"/>
      <c r="H32" s="139" t="e">
        <f t="shared" si="6"/>
        <v>#VALUE!</v>
      </c>
      <c r="I32" s="105" t="e">
        <f t="shared" si="7"/>
        <v>#VALUE!</v>
      </c>
      <c r="J32" s="15"/>
      <c r="K32" s="150" t="s">
        <v>25</v>
      </c>
      <c r="L32" s="106"/>
      <c r="M32" s="106"/>
      <c r="N32" s="146"/>
    </row>
    <row r="33" spans="1:14" ht="51" x14ac:dyDescent="0.25">
      <c r="A33" s="39">
        <v>8</v>
      </c>
      <c r="B33" s="118" t="s">
        <v>53</v>
      </c>
      <c r="C33" s="125" t="s">
        <v>10</v>
      </c>
      <c r="D33" s="97">
        <v>22</v>
      </c>
      <c r="E33" s="16"/>
      <c r="F33" s="14"/>
      <c r="G33" s="102" t="s">
        <v>133</v>
      </c>
      <c r="H33" s="16"/>
      <c r="I33" s="14"/>
      <c r="J33" s="101" t="e">
        <f>D33*G33</f>
        <v>#VALUE!</v>
      </c>
      <c r="K33" s="150"/>
      <c r="L33" s="106"/>
      <c r="M33" s="106"/>
      <c r="N33" s="146"/>
    </row>
    <row r="34" spans="1:14" ht="15.75" x14ac:dyDescent="0.25">
      <c r="A34" s="33" t="s">
        <v>36</v>
      </c>
      <c r="B34" s="40" t="s">
        <v>121</v>
      </c>
      <c r="C34" s="130" t="s">
        <v>10</v>
      </c>
      <c r="D34" s="138">
        <v>24</v>
      </c>
      <c r="E34" s="103" t="s">
        <v>132</v>
      </c>
      <c r="F34" s="104" t="s">
        <v>272</v>
      </c>
      <c r="G34" s="7"/>
      <c r="H34" s="139" t="e">
        <f>D34*E34</f>
        <v>#VALUE!</v>
      </c>
      <c r="I34" s="105" t="e">
        <f>D34*F34</f>
        <v>#VALUE!</v>
      </c>
      <c r="J34" s="15"/>
      <c r="K34" s="150" t="s">
        <v>25</v>
      </c>
      <c r="L34" s="106"/>
      <c r="M34" s="106"/>
      <c r="N34" s="146"/>
    </row>
    <row r="35" spans="1:14" ht="15.75" x14ac:dyDescent="0.25">
      <c r="A35" s="39">
        <v>9</v>
      </c>
      <c r="B35" s="118" t="s">
        <v>54</v>
      </c>
      <c r="C35" s="125" t="s">
        <v>10</v>
      </c>
      <c r="D35" s="95">
        <v>7</v>
      </c>
      <c r="E35" s="16"/>
      <c r="F35" s="14"/>
      <c r="G35" s="102" t="s">
        <v>133</v>
      </c>
      <c r="H35" s="16"/>
      <c r="I35" s="14"/>
      <c r="J35" s="101" t="e">
        <f>D35*G35</f>
        <v>#VALUE!</v>
      </c>
      <c r="K35" s="150" t="s">
        <v>25</v>
      </c>
      <c r="L35" s="106"/>
      <c r="M35" s="106"/>
      <c r="N35" s="146"/>
    </row>
    <row r="36" spans="1:14" ht="25.5" x14ac:dyDescent="0.25">
      <c r="A36" s="33" t="s">
        <v>37</v>
      </c>
      <c r="B36" s="40" t="s">
        <v>112</v>
      </c>
      <c r="C36" s="130" t="s">
        <v>10</v>
      </c>
      <c r="D36" s="78">
        <v>3</v>
      </c>
      <c r="E36" s="103" t="s">
        <v>132</v>
      </c>
      <c r="F36" s="104" t="s">
        <v>272</v>
      </c>
      <c r="G36" s="7"/>
      <c r="H36" s="139" t="e">
        <f t="shared" ref="H36:H37" si="8">D36*E36</f>
        <v>#VALUE!</v>
      </c>
      <c r="I36" s="105" t="e">
        <f t="shared" ref="I36:I37" si="9">D36*F36</f>
        <v>#VALUE!</v>
      </c>
      <c r="J36" s="15"/>
      <c r="K36" s="150" t="s">
        <v>25</v>
      </c>
      <c r="L36" s="106"/>
      <c r="M36" s="106"/>
      <c r="N36" s="146"/>
    </row>
    <row r="37" spans="1:14" ht="25.5" x14ac:dyDescent="0.25">
      <c r="A37" s="33" t="s">
        <v>275</v>
      </c>
      <c r="B37" s="40" t="s">
        <v>113</v>
      </c>
      <c r="C37" s="130" t="s">
        <v>10</v>
      </c>
      <c r="D37" s="78">
        <v>4</v>
      </c>
      <c r="E37" s="103" t="s">
        <v>132</v>
      </c>
      <c r="F37" s="104" t="s">
        <v>272</v>
      </c>
      <c r="G37" s="7"/>
      <c r="H37" s="139" t="e">
        <f t="shared" si="8"/>
        <v>#VALUE!</v>
      </c>
      <c r="I37" s="105" t="e">
        <f t="shared" si="9"/>
        <v>#VALUE!</v>
      </c>
      <c r="J37" s="15"/>
      <c r="K37" s="150" t="s">
        <v>25</v>
      </c>
      <c r="L37" s="106"/>
      <c r="M37" s="106"/>
      <c r="N37" s="146"/>
    </row>
    <row r="38" spans="1:14" ht="15.75" x14ac:dyDescent="0.25">
      <c r="A38" s="64"/>
      <c r="B38" s="120" t="s">
        <v>273</v>
      </c>
      <c r="C38" s="128"/>
      <c r="D38" s="66"/>
      <c r="E38" s="67"/>
      <c r="F38" s="68"/>
      <c r="G38" s="69"/>
      <c r="H38" s="140" t="e">
        <f>SUM(H12:H37)</f>
        <v>#VALUE!</v>
      </c>
      <c r="I38" s="107" t="e">
        <f t="shared" ref="I38:J38" si="10">SUM(I12:I37)</f>
        <v>#VALUE!</v>
      </c>
      <c r="J38" s="108" t="e">
        <f t="shared" si="10"/>
        <v>#VALUE!</v>
      </c>
      <c r="K38" s="151"/>
      <c r="L38" s="141"/>
      <c r="M38" s="106"/>
      <c r="N38" s="147"/>
    </row>
    <row r="39" spans="1:14" x14ac:dyDescent="0.25">
      <c r="A39" s="34"/>
      <c r="B39" s="121" t="s">
        <v>74</v>
      </c>
      <c r="C39" s="129"/>
      <c r="D39" s="35"/>
      <c r="E39" s="16"/>
      <c r="F39" s="14"/>
      <c r="G39" s="7"/>
      <c r="H39" s="16"/>
      <c r="I39" s="14"/>
      <c r="J39" s="15"/>
      <c r="K39" s="150"/>
      <c r="L39" s="106"/>
      <c r="M39" s="106"/>
      <c r="N39" s="146"/>
    </row>
    <row r="40" spans="1:14" s="75" customFormat="1" ht="15.75" x14ac:dyDescent="0.25">
      <c r="A40" s="72" t="s">
        <v>126</v>
      </c>
      <c r="B40" s="118" t="s">
        <v>122</v>
      </c>
      <c r="C40" s="125" t="s">
        <v>10</v>
      </c>
      <c r="D40" s="95">
        <v>1</v>
      </c>
      <c r="E40" s="73"/>
      <c r="F40" s="74"/>
      <c r="G40" s="102" t="s">
        <v>133</v>
      </c>
      <c r="H40" s="16"/>
      <c r="I40" s="14"/>
      <c r="J40" s="101" t="e">
        <f>D40*G40</f>
        <v>#VALUE!</v>
      </c>
      <c r="K40" s="152"/>
      <c r="L40" s="110"/>
      <c r="M40" s="110"/>
      <c r="N40" s="148"/>
    </row>
    <row r="41" spans="1:14" s="75" customFormat="1" ht="38.25" x14ac:dyDescent="0.25">
      <c r="A41" s="80" t="s">
        <v>38</v>
      </c>
      <c r="B41" s="122" t="s">
        <v>123</v>
      </c>
      <c r="C41" s="130"/>
      <c r="D41" s="78">
        <v>1</v>
      </c>
      <c r="E41" s="103" t="s">
        <v>132</v>
      </c>
      <c r="F41" s="104" t="s">
        <v>272</v>
      </c>
      <c r="G41" s="7"/>
      <c r="H41" s="139" t="e">
        <f>D41*E41</f>
        <v>#VALUE!</v>
      </c>
      <c r="I41" s="105" t="e">
        <f>D41*F41</f>
        <v>#VALUE!</v>
      </c>
      <c r="J41" s="15"/>
      <c r="K41" s="150" t="s">
        <v>25</v>
      </c>
      <c r="L41" s="110"/>
      <c r="M41" s="110"/>
      <c r="N41" s="148"/>
    </row>
    <row r="42" spans="1:14" s="75" customFormat="1" ht="38.25" x14ac:dyDescent="0.25">
      <c r="A42" s="72" t="s">
        <v>127</v>
      </c>
      <c r="B42" s="118" t="s">
        <v>124</v>
      </c>
      <c r="C42" s="125" t="s">
        <v>10</v>
      </c>
      <c r="D42" s="95">
        <v>2</v>
      </c>
      <c r="E42" s="73"/>
      <c r="F42" s="74"/>
      <c r="G42" s="102" t="s">
        <v>133</v>
      </c>
      <c r="H42" s="16"/>
      <c r="I42" s="14"/>
      <c r="J42" s="101" t="e">
        <f>D42*G42</f>
        <v>#VALUE!</v>
      </c>
      <c r="K42" s="152"/>
      <c r="L42" s="110"/>
      <c r="M42" s="110"/>
      <c r="N42" s="148"/>
    </row>
    <row r="43" spans="1:14" ht="15.75" x14ac:dyDescent="0.25">
      <c r="A43" s="72" t="s">
        <v>128</v>
      </c>
      <c r="B43" s="118" t="s">
        <v>95</v>
      </c>
      <c r="C43" s="131" t="s">
        <v>10</v>
      </c>
      <c r="D43" s="99">
        <v>4</v>
      </c>
      <c r="E43" s="16"/>
      <c r="F43" s="14"/>
      <c r="G43" s="102" t="s">
        <v>133</v>
      </c>
      <c r="H43" s="16"/>
      <c r="I43" s="14"/>
      <c r="J43" s="101" t="e">
        <f>D43*G43</f>
        <v>#VALUE!</v>
      </c>
      <c r="K43" s="150"/>
      <c r="L43" s="106"/>
      <c r="M43" s="106"/>
      <c r="N43" s="146"/>
    </row>
    <row r="44" spans="1:14" ht="15.75" x14ac:dyDescent="0.25">
      <c r="A44" s="80" t="s">
        <v>46</v>
      </c>
      <c r="B44" s="40" t="s">
        <v>50</v>
      </c>
      <c r="C44" s="132"/>
      <c r="D44" s="79">
        <v>2</v>
      </c>
      <c r="E44" s="103" t="s">
        <v>132</v>
      </c>
      <c r="F44" s="104" t="s">
        <v>272</v>
      </c>
      <c r="G44" s="7"/>
      <c r="H44" s="139" t="e">
        <f t="shared" ref="H44:H45" si="11">D44*E44</f>
        <v>#VALUE!</v>
      </c>
      <c r="I44" s="105" t="e">
        <f t="shared" ref="I44:I45" si="12">D44*F44</f>
        <v>#VALUE!</v>
      </c>
      <c r="J44" s="15"/>
      <c r="K44" s="150" t="s">
        <v>25</v>
      </c>
      <c r="L44" s="106"/>
      <c r="M44" s="106"/>
      <c r="N44" s="146"/>
    </row>
    <row r="45" spans="1:14" ht="15.75" x14ac:dyDescent="0.25">
      <c r="A45" s="80" t="s">
        <v>276</v>
      </c>
      <c r="B45" s="40" t="s">
        <v>96</v>
      </c>
      <c r="C45" s="132"/>
      <c r="D45" s="79">
        <v>2</v>
      </c>
      <c r="E45" s="103" t="s">
        <v>132</v>
      </c>
      <c r="F45" s="104" t="s">
        <v>272</v>
      </c>
      <c r="G45" s="7"/>
      <c r="H45" s="139" t="e">
        <f t="shared" si="11"/>
        <v>#VALUE!</v>
      </c>
      <c r="I45" s="105" t="e">
        <f t="shared" si="12"/>
        <v>#VALUE!</v>
      </c>
      <c r="J45" s="15"/>
      <c r="K45" s="150" t="s">
        <v>25</v>
      </c>
      <c r="L45" s="106"/>
      <c r="M45" s="106"/>
      <c r="N45" s="146"/>
    </row>
    <row r="46" spans="1:14" ht="43.5" customHeight="1" x14ac:dyDescent="0.25">
      <c r="A46" s="81" t="s">
        <v>274</v>
      </c>
      <c r="B46" s="119" t="s">
        <v>72</v>
      </c>
      <c r="C46" s="133" t="s">
        <v>10</v>
      </c>
      <c r="D46" s="100">
        <v>22</v>
      </c>
      <c r="E46" s="16"/>
      <c r="F46" s="14"/>
      <c r="G46" s="102" t="s">
        <v>133</v>
      </c>
      <c r="H46" s="16"/>
      <c r="I46" s="14"/>
      <c r="J46" s="101" t="e">
        <f>D46*G46</f>
        <v>#VALUE!</v>
      </c>
      <c r="K46" s="150"/>
      <c r="L46" s="106"/>
      <c r="M46" s="106"/>
      <c r="N46" s="146"/>
    </row>
    <row r="47" spans="1:14" ht="15.75" x14ac:dyDescent="0.25">
      <c r="A47" s="80" t="s">
        <v>40</v>
      </c>
      <c r="B47" s="123" t="s">
        <v>125</v>
      </c>
      <c r="C47" s="130" t="s">
        <v>10</v>
      </c>
      <c r="D47" s="78">
        <v>24</v>
      </c>
      <c r="E47" s="103" t="s">
        <v>132</v>
      </c>
      <c r="F47" s="104" t="s">
        <v>272</v>
      </c>
      <c r="G47" s="7"/>
      <c r="H47" s="139" t="e">
        <f>D47*E47</f>
        <v>#VALUE!</v>
      </c>
      <c r="I47" s="105" t="e">
        <f>D47*F47</f>
        <v>#VALUE!</v>
      </c>
      <c r="J47" s="15"/>
      <c r="K47" s="150" t="s">
        <v>25</v>
      </c>
      <c r="L47" s="106"/>
      <c r="M47" s="106"/>
      <c r="N47" s="146"/>
    </row>
    <row r="48" spans="1:14" ht="44.25" customHeight="1" x14ac:dyDescent="0.25">
      <c r="A48" s="39">
        <v>14</v>
      </c>
      <c r="B48" s="118" t="s">
        <v>57</v>
      </c>
      <c r="C48" s="125" t="s">
        <v>10</v>
      </c>
      <c r="D48" s="95">
        <v>3</v>
      </c>
      <c r="E48" s="13"/>
      <c r="F48" s="14"/>
      <c r="G48" s="102" t="s">
        <v>133</v>
      </c>
      <c r="H48" s="16"/>
      <c r="I48" s="14"/>
      <c r="J48" s="101" t="e">
        <f>D48*G48</f>
        <v>#VALUE!</v>
      </c>
      <c r="K48" s="150"/>
      <c r="L48" s="106"/>
      <c r="M48" s="106"/>
      <c r="N48" s="146"/>
    </row>
    <row r="49" spans="1:14" ht="25.5" x14ac:dyDescent="0.25">
      <c r="A49" s="33" t="s">
        <v>41</v>
      </c>
      <c r="B49" s="40" t="s">
        <v>58</v>
      </c>
      <c r="C49" s="130" t="s">
        <v>10</v>
      </c>
      <c r="D49" s="78">
        <v>3</v>
      </c>
      <c r="E49" s="103" t="s">
        <v>132</v>
      </c>
      <c r="F49" s="104" t="s">
        <v>272</v>
      </c>
      <c r="G49" s="7"/>
      <c r="H49" s="139" t="e">
        <f>D49*E49</f>
        <v>#VALUE!</v>
      </c>
      <c r="I49" s="105" t="e">
        <f>D49*F49</f>
        <v>#VALUE!</v>
      </c>
      <c r="J49" s="15"/>
      <c r="K49" s="150" t="s">
        <v>25</v>
      </c>
      <c r="L49" s="106"/>
      <c r="M49" s="106"/>
      <c r="N49" s="146"/>
    </row>
    <row r="50" spans="1:14" ht="38.25" x14ac:dyDescent="0.25">
      <c r="A50" s="39">
        <v>15</v>
      </c>
      <c r="B50" s="118" t="s">
        <v>61</v>
      </c>
      <c r="C50" s="125" t="s">
        <v>10</v>
      </c>
      <c r="D50" s="95">
        <v>5</v>
      </c>
      <c r="E50" s="13"/>
      <c r="F50" s="14"/>
      <c r="G50" s="102" t="s">
        <v>133</v>
      </c>
      <c r="H50" s="16"/>
      <c r="I50" s="14"/>
      <c r="J50" s="101" t="e">
        <f>D50*G50</f>
        <v>#VALUE!</v>
      </c>
      <c r="K50" s="150"/>
      <c r="L50" s="106"/>
      <c r="M50" s="106"/>
      <c r="N50" s="146"/>
    </row>
    <row r="51" spans="1:14" ht="15.75" x14ac:dyDescent="0.25">
      <c r="A51" s="33" t="s">
        <v>42</v>
      </c>
      <c r="B51" s="40" t="s">
        <v>62</v>
      </c>
      <c r="C51" s="130" t="s">
        <v>10</v>
      </c>
      <c r="D51" s="78">
        <v>5</v>
      </c>
      <c r="E51" s="103" t="s">
        <v>132</v>
      </c>
      <c r="F51" s="104" t="s">
        <v>272</v>
      </c>
      <c r="G51" s="7"/>
      <c r="H51" s="139" t="e">
        <f>D51*E51</f>
        <v>#VALUE!</v>
      </c>
      <c r="I51" s="105" t="e">
        <f>D51*F51</f>
        <v>#VALUE!</v>
      </c>
      <c r="J51" s="15"/>
      <c r="K51" s="150" t="s">
        <v>25</v>
      </c>
      <c r="L51" s="106"/>
      <c r="M51" s="106"/>
      <c r="N51" s="146"/>
    </row>
    <row r="52" spans="1:14" ht="33.75" customHeight="1" x14ac:dyDescent="0.25">
      <c r="A52" s="39">
        <v>16</v>
      </c>
      <c r="B52" s="118" t="s">
        <v>55</v>
      </c>
      <c r="C52" s="125" t="s">
        <v>10</v>
      </c>
      <c r="D52" s="95">
        <v>1</v>
      </c>
      <c r="E52" s="16"/>
      <c r="F52" s="14"/>
      <c r="G52" s="102" t="s">
        <v>133</v>
      </c>
      <c r="H52" s="16"/>
      <c r="I52" s="14"/>
      <c r="J52" s="101" t="e">
        <f>D52*G52</f>
        <v>#VALUE!</v>
      </c>
      <c r="K52" s="150"/>
      <c r="L52" s="106"/>
      <c r="M52" s="106"/>
      <c r="N52" s="146"/>
    </row>
    <row r="53" spans="1:14" ht="15.75" x14ac:dyDescent="0.25">
      <c r="A53" s="33" t="s">
        <v>28</v>
      </c>
      <c r="B53" s="122" t="s">
        <v>56</v>
      </c>
      <c r="C53" s="130" t="s">
        <v>10</v>
      </c>
      <c r="D53" s="78">
        <v>1</v>
      </c>
      <c r="E53" s="103" t="s">
        <v>132</v>
      </c>
      <c r="F53" s="104" t="s">
        <v>272</v>
      </c>
      <c r="G53" s="7"/>
      <c r="H53" s="139" t="e">
        <f>D53*E53</f>
        <v>#VALUE!</v>
      </c>
      <c r="I53" s="105" t="e">
        <f>D53*F53</f>
        <v>#VALUE!</v>
      </c>
      <c r="J53" s="15"/>
      <c r="K53" s="150" t="s">
        <v>25</v>
      </c>
      <c r="L53" s="106"/>
      <c r="M53" s="106"/>
      <c r="N53" s="146"/>
    </row>
    <row r="54" spans="1:14" ht="25.5" x14ac:dyDescent="0.25">
      <c r="A54" s="39">
        <v>17</v>
      </c>
      <c r="B54" s="118" t="s">
        <v>59</v>
      </c>
      <c r="C54" s="125" t="s">
        <v>10</v>
      </c>
      <c r="D54" s="95">
        <v>1</v>
      </c>
      <c r="E54" s="13"/>
      <c r="F54" s="14"/>
      <c r="G54" s="102" t="s">
        <v>133</v>
      </c>
      <c r="H54" s="16"/>
      <c r="I54" s="14"/>
      <c r="J54" s="101" t="e">
        <f>D54*G54</f>
        <v>#VALUE!</v>
      </c>
      <c r="K54" s="150"/>
      <c r="L54" s="106"/>
      <c r="M54" s="106"/>
      <c r="N54" s="146"/>
    </row>
    <row r="55" spans="1:14" ht="15.75" x14ac:dyDescent="0.25">
      <c r="A55" s="33" t="s">
        <v>16</v>
      </c>
      <c r="B55" s="40" t="s">
        <v>60</v>
      </c>
      <c r="C55" s="130" t="s">
        <v>10</v>
      </c>
      <c r="D55" s="78">
        <v>1</v>
      </c>
      <c r="E55" s="103" t="s">
        <v>132</v>
      </c>
      <c r="F55" s="104" t="s">
        <v>272</v>
      </c>
      <c r="G55" s="7"/>
      <c r="H55" s="139" t="e">
        <f>D55*E55</f>
        <v>#VALUE!</v>
      </c>
      <c r="I55" s="105" t="e">
        <f>D55*F55</f>
        <v>#VALUE!</v>
      </c>
      <c r="J55" s="15"/>
      <c r="K55" s="150" t="s">
        <v>25</v>
      </c>
      <c r="L55" s="106"/>
      <c r="M55" s="106"/>
      <c r="N55" s="146"/>
    </row>
    <row r="56" spans="1:14" ht="25.5" x14ac:dyDescent="0.25">
      <c r="A56" s="39">
        <v>18</v>
      </c>
      <c r="B56" s="118" t="s">
        <v>63</v>
      </c>
      <c r="C56" s="125" t="s">
        <v>10</v>
      </c>
      <c r="D56" s="95">
        <v>14</v>
      </c>
      <c r="E56" s="16"/>
      <c r="F56" s="14"/>
      <c r="G56" s="102" t="s">
        <v>133</v>
      </c>
      <c r="H56" s="16"/>
      <c r="I56" s="14"/>
      <c r="J56" s="101" t="e">
        <f>D56*G56</f>
        <v>#VALUE!</v>
      </c>
      <c r="K56" s="150"/>
      <c r="L56" s="106"/>
      <c r="M56" s="106"/>
      <c r="N56" s="146"/>
    </row>
    <row r="57" spans="1:14" ht="25.5" x14ac:dyDescent="0.25">
      <c r="A57" s="33" t="s">
        <v>48</v>
      </c>
      <c r="B57" s="40" t="s">
        <v>129</v>
      </c>
      <c r="C57" s="130" t="s">
        <v>10</v>
      </c>
      <c r="D57" s="78">
        <v>15</v>
      </c>
      <c r="E57" s="103" t="s">
        <v>132</v>
      </c>
      <c r="F57" s="104" t="s">
        <v>272</v>
      </c>
      <c r="G57" s="7"/>
      <c r="H57" s="139" t="e">
        <f t="shared" ref="H57:H58" si="13">D57*E57</f>
        <v>#VALUE!</v>
      </c>
      <c r="I57" s="105" t="e">
        <f t="shared" ref="I57:I58" si="14">D57*F57</f>
        <v>#VALUE!</v>
      </c>
      <c r="J57" s="15"/>
      <c r="K57" s="150" t="s">
        <v>25</v>
      </c>
      <c r="L57" s="106"/>
      <c r="M57" s="106"/>
      <c r="N57" s="146"/>
    </row>
    <row r="58" spans="1:14" ht="25.5" x14ac:dyDescent="0.25">
      <c r="A58" s="33" t="s">
        <v>277</v>
      </c>
      <c r="B58" s="40" t="s">
        <v>130</v>
      </c>
      <c r="C58" s="130" t="s">
        <v>10</v>
      </c>
      <c r="D58" s="78">
        <v>28</v>
      </c>
      <c r="E58" s="103" t="s">
        <v>132</v>
      </c>
      <c r="F58" s="104" t="s">
        <v>272</v>
      </c>
      <c r="G58" s="7"/>
      <c r="H58" s="139" t="e">
        <f t="shared" si="13"/>
        <v>#VALUE!</v>
      </c>
      <c r="I58" s="105" t="e">
        <f t="shared" si="14"/>
        <v>#VALUE!</v>
      </c>
      <c r="J58" s="15"/>
      <c r="K58" s="150" t="s">
        <v>25</v>
      </c>
      <c r="L58" s="106"/>
      <c r="M58" s="106"/>
      <c r="N58" s="146"/>
    </row>
    <row r="59" spans="1:14" ht="51" x14ac:dyDescent="0.25">
      <c r="A59" s="39">
        <v>19</v>
      </c>
      <c r="B59" s="118" t="s">
        <v>64</v>
      </c>
      <c r="C59" s="125" t="s">
        <v>10</v>
      </c>
      <c r="D59" s="95">
        <f>208+761</f>
        <v>969</v>
      </c>
      <c r="E59" s="13"/>
      <c r="F59" s="14"/>
      <c r="G59" s="102" t="s">
        <v>133</v>
      </c>
      <c r="H59" s="16"/>
      <c r="I59" s="14"/>
      <c r="J59" s="101" t="e">
        <f>D59*G59</f>
        <v>#VALUE!</v>
      </c>
      <c r="K59" s="150"/>
      <c r="L59" s="106"/>
      <c r="M59" s="106"/>
      <c r="N59" s="146"/>
    </row>
    <row r="60" spans="1:14" ht="15.75" x14ac:dyDescent="0.25">
      <c r="A60" s="33" t="s">
        <v>45</v>
      </c>
      <c r="B60" s="40" t="s">
        <v>107</v>
      </c>
      <c r="C60" s="130" t="s">
        <v>10</v>
      </c>
      <c r="D60" s="78">
        <v>218</v>
      </c>
      <c r="E60" s="103" t="s">
        <v>132</v>
      </c>
      <c r="F60" s="104" t="s">
        <v>272</v>
      </c>
      <c r="G60" s="7"/>
      <c r="H60" s="139" t="e">
        <f t="shared" ref="H60:H61" si="15">D60*E60</f>
        <v>#VALUE!</v>
      </c>
      <c r="I60" s="105" t="e">
        <f t="shared" ref="I60:I61" si="16">D60*F60</f>
        <v>#VALUE!</v>
      </c>
      <c r="J60" s="15"/>
      <c r="K60" s="150" t="s">
        <v>25</v>
      </c>
      <c r="L60" s="106"/>
      <c r="M60" s="106"/>
      <c r="N60" s="146"/>
    </row>
    <row r="61" spans="1:14" ht="15.75" x14ac:dyDescent="0.25">
      <c r="A61" s="33" t="s">
        <v>278</v>
      </c>
      <c r="B61" s="40" t="s">
        <v>108</v>
      </c>
      <c r="C61" s="130" t="s">
        <v>10</v>
      </c>
      <c r="D61" s="78">
        <v>771</v>
      </c>
      <c r="E61" s="103" t="s">
        <v>132</v>
      </c>
      <c r="F61" s="104" t="s">
        <v>272</v>
      </c>
      <c r="G61" s="7"/>
      <c r="H61" s="139" t="e">
        <f t="shared" si="15"/>
        <v>#VALUE!</v>
      </c>
      <c r="I61" s="105" t="e">
        <f t="shared" si="16"/>
        <v>#VALUE!</v>
      </c>
      <c r="J61" s="15"/>
      <c r="K61" s="150" t="s">
        <v>25</v>
      </c>
      <c r="L61" s="106"/>
      <c r="M61" s="106"/>
      <c r="N61" s="146"/>
    </row>
    <row r="62" spans="1:14" ht="51" x14ac:dyDescent="0.25">
      <c r="A62" s="39">
        <v>20</v>
      </c>
      <c r="B62" s="118" t="s">
        <v>65</v>
      </c>
      <c r="C62" s="125" t="s">
        <v>10</v>
      </c>
      <c r="D62" s="95">
        <f>(532-10)+(24-2)</f>
        <v>544</v>
      </c>
      <c r="E62" s="16"/>
      <c r="F62" s="14"/>
      <c r="G62" s="102" t="s">
        <v>133</v>
      </c>
      <c r="H62" s="16"/>
      <c r="I62" s="14"/>
      <c r="J62" s="101" t="e">
        <f>D62*G62</f>
        <v>#VALUE!</v>
      </c>
      <c r="K62" s="150"/>
      <c r="L62" s="106"/>
      <c r="M62" s="106"/>
      <c r="N62" s="146"/>
    </row>
    <row r="63" spans="1:14" ht="15.75" x14ac:dyDescent="0.25">
      <c r="A63" s="33" t="s">
        <v>279</v>
      </c>
      <c r="B63" s="40" t="s">
        <v>109</v>
      </c>
      <c r="C63" s="130" t="s">
        <v>10</v>
      </c>
      <c r="D63" s="78">
        <v>532</v>
      </c>
      <c r="E63" s="103" t="s">
        <v>132</v>
      </c>
      <c r="F63" s="104" t="s">
        <v>272</v>
      </c>
      <c r="G63" s="7"/>
      <c r="H63" s="139" t="e">
        <f t="shared" ref="H63:H64" si="17">D63*E63</f>
        <v>#VALUE!</v>
      </c>
      <c r="I63" s="105" t="e">
        <f t="shared" ref="I63:I64" si="18">D63*F63</f>
        <v>#VALUE!</v>
      </c>
      <c r="J63" s="15"/>
      <c r="K63" s="150" t="s">
        <v>25</v>
      </c>
      <c r="L63" s="106"/>
      <c r="M63" s="106"/>
      <c r="N63" s="146"/>
    </row>
    <row r="64" spans="1:14" ht="15.75" x14ac:dyDescent="0.25">
      <c r="A64" s="33" t="s">
        <v>280</v>
      </c>
      <c r="B64" s="40" t="s">
        <v>110</v>
      </c>
      <c r="C64" s="130" t="s">
        <v>10</v>
      </c>
      <c r="D64" s="78">
        <v>24</v>
      </c>
      <c r="E64" s="103" t="s">
        <v>132</v>
      </c>
      <c r="F64" s="104" t="s">
        <v>272</v>
      </c>
      <c r="G64" s="7"/>
      <c r="H64" s="139" t="e">
        <f t="shared" si="17"/>
        <v>#VALUE!</v>
      </c>
      <c r="I64" s="105" t="e">
        <f t="shared" si="18"/>
        <v>#VALUE!</v>
      </c>
      <c r="J64" s="15"/>
      <c r="K64" s="150" t="s">
        <v>25</v>
      </c>
      <c r="L64" s="106"/>
      <c r="M64" s="106"/>
      <c r="N64" s="146"/>
    </row>
    <row r="65" spans="1:14" ht="25.5" x14ac:dyDescent="0.25">
      <c r="A65" s="39">
        <v>21</v>
      </c>
      <c r="B65" s="118" t="s">
        <v>66</v>
      </c>
      <c r="C65" s="125" t="s">
        <v>10</v>
      </c>
      <c r="D65" s="95">
        <f>53-5</f>
        <v>48</v>
      </c>
      <c r="E65" s="13"/>
      <c r="F65" s="14"/>
      <c r="G65" s="102" t="s">
        <v>133</v>
      </c>
      <c r="H65" s="16"/>
      <c r="I65" s="14"/>
      <c r="J65" s="101" t="e">
        <f>D65*G65</f>
        <v>#VALUE!</v>
      </c>
      <c r="K65" s="150"/>
      <c r="L65" s="106"/>
      <c r="M65" s="106"/>
      <c r="N65" s="146"/>
    </row>
    <row r="66" spans="1:14" ht="15.75" x14ac:dyDescent="0.25">
      <c r="A66" s="33" t="s">
        <v>281</v>
      </c>
      <c r="B66" s="40" t="s">
        <v>111</v>
      </c>
      <c r="C66" s="130" t="s">
        <v>10</v>
      </c>
      <c r="D66" s="78">
        <v>53</v>
      </c>
      <c r="E66" s="103" t="s">
        <v>132</v>
      </c>
      <c r="F66" s="104" t="s">
        <v>272</v>
      </c>
      <c r="G66" s="7"/>
      <c r="H66" s="139" t="e">
        <f>D66*E66</f>
        <v>#VALUE!</v>
      </c>
      <c r="I66" s="105" t="e">
        <f>D66*F66</f>
        <v>#VALUE!</v>
      </c>
      <c r="J66" s="15"/>
      <c r="K66" s="150" t="s">
        <v>25</v>
      </c>
      <c r="L66" s="106"/>
      <c r="M66" s="106"/>
      <c r="N66" s="146"/>
    </row>
    <row r="67" spans="1:14" ht="15.75" x14ac:dyDescent="0.25">
      <c r="A67" s="39">
        <v>22</v>
      </c>
      <c r="B67" s="118" t="s">
        <v>67</v>
      </c>
      <c r="C67" s="125"/>
      <c r="D67" s="95">
        <v>6</v>
      </c>
      <c r="E67" s="16"/>
      <c r="F67" s="14"/>
      <c r="G67" s="102" t="s">
        <v>133</v>
      </c>
      <c r="H67" s="16"/>
      <c r="I67" s="14"/>
      <c r="J67" s="101" t="e">
        <f>D67*G67</f>
        <v>#VALUE!</v>
      </c>
      <c r="K67" s="150"/>
      <c r="L67" s="106"/>
      <c r="M67" s="106"/>
      <c r="N67" s="146"/>
    </row>
    <row r="68" spans="1:14" ht="15.75" x14ac:dyDescent="0.25">
      <c r="A68" s="33" t="s">
        <v>282</v>
      </c>
      <c r="B68" s="40" t="s">
        <v>114</v>
      </c>
      <c r="C68" s="130"/>
      <c r="D68" s="78">
        <v>6</v>
      </c>
      <c r="E68" s="103" t="s">
        <v>132</v>
      </c>
      <c r="F68" s="104" t="s">
        <v>272</v>
      </c>
      <c r="G68" s="7"/>
      <c r="H68" s="139" t="e">
        <f>D68*E68</f>
        <v>#VALUE!</v>
      </c>
      <c r="I68" s="105" t="e">
        <f>D68*F68</f>
        <v>#VALUE!</v>
      </c>
      <c r="J68" s="15"/>
      <c r="K68" s="150" t="s">
        <v>25</v>
      </c>
      <c r="L68" s="106"/>
      <c r="M68" s="106"/>
      <c r="N68" s="146"/>
    </row>
    <row r="69" spans="1:14" ht="15.75" x14ac:dyDescent="0.25">
      <c r="A69" s="39">
        <v>23</v>
      </c>
      <c r="B69" s="118" t="s">
        <v>68</v>
      </c>
      <c r="C69" s="125" t="s">
        <v>23</v>
      </c>
      <c r="D69" s="95">
        <v>1</v>
      </c>
      <c r="E69" s="13"/>
      <c r="F69" s="14"/>
      <c r="G69" s="102" t="s">
        <v>133</v>
      </c>
      <c r="H69" s="16"/>
      <c r="I69" s="14"/>
      <c r="J69" s="101" t="e">
        <f>D69*G69</f>
        <v>#VALUE!</v>
      </c>
      <c r="K69" s="150"/>
      <c r="L69" s="68"/>
      <c r="M69" s="106"/>
      <c r="N69" s="69"/>
    </row>
    <row r="70" spans="1:14" s="190" customFormat="1" ht="52.5" customHeight="1" thickBot="1" x14ac:dyDescent="0.3">
      <c r="A70" s="38">
        <v>24</v>
      </c>
      <c r="B70" s="226" t="s">
        <v>298</v>
      </c>
      <c r="C70" s="227" t="s">
        <v>10</v>
      </c>
      <c r="D70" s="228"/>
      <c r="E70" s="13"/>
      <c r="F70" s="14"/>
      <c r="G70" s="102" t="s">
        <v>133</v>
      </c>
      <c r="H70" s="16"/>
      <c r="I70" s="14"/>
      <c r="J70" s="101" t="e">
        <f>D70*G70</f>
        <v>#VALUE!</v>
      </c>
      <c r="K70" s="188"/>
      <c r="L70" s="189"/>
      <c r="M70" s="189"/>
      <c r="N70" s="229" t="s">
        <v>300</v>
      </c>
    </row>
    <row r="71" spans="1:14" s="21" customFormat="1" ht="15.75" x14ac:dyDescent="0.25">
      <c r="A71" s="25"/>
      <c r="B71" s="45" t="s">
        <v>273</v>
      </c>
      <c r="C71" s="46"/>
      <c r="D71" s="46"/>
      <c r="E71" s="26"/>
      <c r="F71" s="47"/>
      <c r="G71" s="47"/>
      <c r="H71" s="109" t="e">
        <f>SUM(H40:H70)</f>
        <v>#VALUE!</v>
      </c>
      <c r="I71" s="109" t="e">
        <f t="shared" ref="I71:J71" si="19">SUM(I40:I70)</f>
        <v>#VALUE!</v>
      </c>
      <c r="J71" s="109" t="e">
        <f t="shared" si="19"/>
        <v>#VALUE!</v>
      </c>
      <c r="K71" s="31"/>
      <c r="L71" s="31"/>
      <c r="M71" s="31"/>
      <c r="N71" s="31"/>
    </row>
    <row r="72" spans="1:14" s="115" customFormat="1" ht="19.5" x14ac:dyDescent="0.25">
      <c r="A72" s="112"/>
      <c r="B72" s="111" t="s">
        <v>22</v>
      </c>
      <c r="C72" s="112"/>
      <c r="D72" s="112"/>
      <c r="E72" s="113"/>
      <c r="F72" s="113"/>
      <c r="G72" s="113"/>
      <c r="H72" s="114" t="e">
        <f>H38+H71</f>
        <v>#VALUE!</v>
      </c>
      <c r="I72" s="114" t="e">
        <f t="shared" ref="I72:J72" si="20">I38+I71</f>
        <v>#VALUE!</v>
      </c>
      <c r="J72" s="114" t="e">
        <f t="shared" si="20"/>
        <v>#VALUE!</v>
      </c>
      <c r="K72" s="112"/>
      <c r="L72" s="112"/>
      <c r="M72" s="112"/>
      <c r="N72" s="112"/>
    </row>
    <row r="73" spans="1:14" hidden="1" outlineLevel="1" x14ac:dyDescent="0.25"/>
    <row r="74" spans="1:14" collapsed="1" x14ac:dyDescent="0.25"/>
    <row r="75" spans="1:14" s="9" customFormat="1" ht="15.75" x14ac:dyDescent="0.25">
      <c r="A75" s="8" t="s">
        <v>26</v>
      </c>
      <c r="E75" s="10"/>
      <c r="F75" s="10"/>
      <c r="G75" s="10"/>
      <c r="H75" s="10"/>
      <c r="I75" s="10"/>
      <c r="J75" s="10"/>
    </row>
    <row r="76" spans="1:14" s="9" customFormat="1" ht="15.75" x14ac:dyDescent="0.25">
      <c r="A76" s="8"/>
      <c r="E76" s="10"/>
      <c r="F76" s="10"/>
      <c r="G76" s="10"/>
      <c r="H76" s="10"/>
      <c r="I76" s="10"/>
      <c r="J76" s="10"/>
    </row>
    <row r="77" spans="1:14" s="9" customFormat="1" ht="15.75" hidden="1" outlineLevel="1" x14ac:dyDescent="0.25">
      <c r="A77" s="8"/>
      <c r="E77" s="10"/>
      <c r="F77" s="10"/>
      <c r="G77" s="10"/>
      <c r="H77" s="10"/>
      <c r="I77" s="10"/>
      <c r="J77" s="10"/>
    </row>
    <row r="78" spans="1:14" s="9" customFormat="1" ht="15.75" collapsed="1" x14ac:dyDescent="0.25">
      <c r="A78" s="8"/>
      <c r="E78" s="10"/>
      <c r="F78" s="10"/>
      <c r="G78" s="10"/>
      <c r="H78" s="10"/>
      <c r="I78" s="10"/>
      <c r="J78" s="10"/>
    </row>
    <row r="79" spans="1:14" s="9" customFormat="1" ht="15.75" x14ac:dyDescent="0.25">
      <c r="A79" s="8" t="s">
        <v>27</v>
      </c>
      <c r="E79" s="10"/>
      <c r="F79" s="10"/>
      <c r="G79" s="10"/>
      <c r="H79" s="10"/>
      <c r="I79" s="10"/>
      <c r="J79" s="10"/>
    </row>
    <row r="80" spans="1:14" s="9" customFormat="1" ht="15.75" x14ac:dyDescent="0.25">
      <c r="A80" s="8"/>
      <c r="E80" s="10"/>
      <c r="F80" s="10"/>
      <c r="G80" s="10"/>
      <c r="H80" s="10"/>
      <c r="I80" s="10"/>
      <c r="J80" s="10"/>
    </row>
    <row r="81" spans="1:10" s="9" customFormat="1" ht="15.75" hidden="1" outlineLevel="1" x14ac:dyDescent="0.25">
      <c r="A81" s="8"/>
      <c r="E81" s="10"/>
      <c r="F81" s="10"/>
      <c r="G81" s="10"/>
      <c r="H81" s="10"/>
      <c r="I81" s="10"/>
      <c r="J81" s="10"/>
    </row>
    <row r="82" spans="1:10" s="9" customFormat="1" ht="15.75" collapsed="1" x14ac:dyDescent="0.25">
      <c r="A82" s="8"/>
      <c r="E82" s="10"/>
      <c r="F82" s="10"/>
      <c r="G82" s="10"/>
      <c r="H82" s="10"/>
      <c r="I82" s="10"/>
      <c r="J82" s="10"/>
    </row>
    <row r="83" spans="1:10" s="9" customFormat="1" ht="15.75" x14ac:dyDescent="0.25">
      <c r="A83" s="8" t="s">
        <v>144</v>
      </c>
      <c r="E83" s="10"/>
      <c r="F83" s="10"/>
      <c r="G83" s="10"/>
      <c r="H83" s="10"/>
      <c r="I83" s="10"/>
      <c r="J83" s="10"/>
    </row>
  </sheetData>
  <mergeCells count="15">
    <mergeCell ref="B11:J11"/>
    <mergeCell ref="M9:M10"/>
    <mergeCell ref="N9:N10"/>
    <mergeCell ref="K11:N11"/>
    <mergeCell ref="I1:N1"/>
    <mergeCell ref="A6:N6"/>
    <mergeCell ref="A9:A10"/>
    <mergeCell ref="B9:B10"/>
    <mergeCell ref="C9:C10"/>
    <mergeCell ref="D9:D10"/>
    <mergeCell ref="E9:G9"/>
    <mergeCell ref="H9:J9"/>
    <mergeCell ref="K9:K10"/>
    <mergeCell ref="L9:L10"/>
    <mergeCell ref="A7:N7"/>
  </mergeCells>
  <printOptions horizontalCentered="1"/>
  <pageMargins left="0.31496062992125984" right="0.31496062992125984" top="0.35433070866141736" bottom="0.35433070866141736" header="0" footer="0"/>
  <pageSetup paperSize="8" scale="71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5"/>
  <sheetViews>
    <sheetView topLeftCell="A36" zoomScaleNormal="100" workbookViewId="0">
      <selection activeCell="I1" sqref="A1:N65"/>
    </sheetView>
  </sheetViews>
  <sheetFormatPr defaultRowHeight="15" x14ac:dyDescent="0.25"/>
  <cols>
    <col min="1" max="1" width="6" style="2" customWidth="1"/>
    <col min="2" max="2" width="35.140625" style="2" customWidth="1"/>
    <col min="3" max="3" width="6.85546875" style="2" customWidth="1"/>
    <col min="4" max="4" width="9.140625" style="2"/>
    <col min="5" max="7" width="11.140625" style="1" customWidth="1"/>
    <col min="8" max="9" width="16.7109375" style="1" customWidth="1"/>
    <col min="10" max="10" width="19.5703125" style="1" customWidth="1"/>
    <col min="11" max="11" width="13.28515625" style="2" customWidth="1"/>
    <col min="12" max="12" width="14.42578125" style="2" customWidth="1"/>
    <col min="13" max="13" width="10.140625" style="2" customWidth="1"/>
    <col min="14" max="14" width="16.28515625" style="2" customWidth="1"/>
    <col min="15" max="16384" width="9.140625" style="2"/>
  </cols>
  <sheetData>
    <row r="1" spans="1:14" x14ac:dyDescent="0.25">
      <c r="I1" s="200" t="s">
        <v>69</v>
      </c>
      <c r="J1" s="201"/>
      <c r="K1" s="201"/>
      <c r="L1" s="201"/>
      <c r="M1" s="201"/>
      <c r="N1" s="201"/>
    </row>
    <row r="2" spans="1:14" x14ac:dyDescent="0.25">
      <c r="I2" s="23"/>
      <c r="J2" s="24"/>
      <c r="K2" s="24"/>
      <c r="L2" s="24"/>
      <c r="M2" s="24"/>
      <c r="N2" s="24"/>
    </row>
    <row r="3" spans="1:14" x14ac:dyDescent="0.25">
      <c r="I3" s="23"/>
      <c r="J3" s="24"/>
      <c r="K3" s="24"/>
      <c r="L3" s="24"/>
      <c r="M3" s="24"/>
      <c r="N3" s="24"/>
    </row>
    <row r="4" spans="1:14" x14ac:dyDescent="0.25">
      <c r="I4" s="23"/>
      <c r="J4" s="24"/>
      <c r="K4" s="24"/>
      <c r="L4" s="24"/>
      <c r="M4" s="24"/>
      <c r="N4" s="24"/>
    </row>
    <row r="5" spans="1:14" ht="0.75" customHeight="1" x14ac:dyDescent="0.25"/>
    <row r="6" spans="1:14" ht="53.25" customHeight="1" x14ac:dyDescent="0.25">
      <c r="A6" s="202" t="s">
        <v>93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1:14" ht="49.5" customHeight="1" x14ac:dyDescent="0.25">
      <c r="A7" s="208" t="s">
        <v>233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</row>
    <row r="8" spans="1:14" ht="15.75" thickBot="1" x14ac:dyDescent="0.3"/>
    <row r="9" spans="1:14" s="1" customFormat="1" ht="15.75" thickBot="1" x14ac:dyDescent="0.3">
      <c r="A9" s="213" t="s">
        <v>0</v>
      </c>
      <c r="B9" s="213" t="s">
        <v>1</v>
      </c>
      <c r="C9" s="213" t="s">
        <v>9</v>
      </c>
      <c r="D9" s="213" t="s">
        <v>2</v>
      </c>
      <c r="E9" s="215" t="s">
        <v>3</v>
      </c>
      <c r="F9" s="216"/>
      <c r="G9" s="217"/>
      <c r="H9" s="215" t="s">
        <v>6</v>
      </c>
      <c r="I9" s="216"/>
      <c r="J9" s="217"/>
      <c r="K9" s="195" t="s">
        <v>21</v>
      </c>
      <c r="L9" s="195" t="s">
        <v>18</v>
      </c>
      <c r="M9" s="195" t="s">
        <v>19</v>
      </c>
      <c r="N9" s="195" t="s">
        <v>20</v>
      </c>
    </row>
    <row r="10" spans="1:14" s="1" customFormat="1" ht="29.25" thickBot="1" x14ac:dyDescent="0.3">
      <c r="A10" s="214"/>
      <c r="B10" s="214"/>
      <c r="C10" s="214"/>
      <c r="D10" s="214"/>
      <c r="E10" s="17" t="s">
        <v>7</v>
      </c>
      <c r="F10" s="60" t="s">
        <v>24</v>
      </c>
      <c r="G10" s="60" t="s">
        <v>5</v>
      </c>
      <c r="H10" s="60" t="s">
        <v>4</v>
      </c>
      <c r="I10" s="60" t="s">
        <v>24</v>
      </c>
      <c r="J10" s="17" t="s">
        <v>5</v>
      </c>
      <c r="K10" s="196"/>
      <c r="L10" s="196"/>
      <c r="M10" s="196"/>
      <c r="N10" s="196"/>
    </row>
    <row r="11" spans="1:14" ht="29.25" customHeight="1" thickBot="1" x14ac:dyDescent="0.3">
      <c r="A11" s="22"/>
      <c r="B11" s="209" t="s">
        <v>234</v>
      </c>
      <c r="C11" s="210"/>
      <c r="D11" s="210"/>
      <c r="E11" s="210"/>
      <c r="F11" s="211"/>
      <c r="G11" s="211"/>
      <c r="H11" s="211"/>
      <c r="I11" s="211"/>
      <c r="J11" s="212"/>
      <c r="K11" s="197"/>
      <c r="L11" s="198"/>
      <c r="M11" s="198"/>
      <c r="N11" s="199"/>
    </row>
    <row r="12" spans="1:14" ht="30" customHeight="1" x14ac:dyDescent="0.25">
      <c r="A12" s="27"/>
      <c r="B12" s="155" t="s">
        <v>49</v>
      </c>
      <c r="C12" s="55"/>
      <c r="D12" s="61"/>
      <c r="E12" s="56"/>
      <c r="F12" s="57"/>
      <c r="G12" s="59"/>
      <c r="H12" s="56"/>
      <c r="I12" s="57"/>
      <c r="J12" s="59"/>
      <c r="K12" s="142"/>
      <c r="L12" s="143"/>
      <c r="M12" s="143"/>
      <c r="N12" s="144"/>
    </row>
    <row r="13" spans="1:14" s="174" customFormat="1" ht="63.75" x14ac:dyDescent="0.25">
      <c r="A13" s="53">
        <v>1</v>
      </c>
      <c r="B13" s="118" t="s">
        <v>301</v>
      </c>
      <c r="C13" s="125" t="s">
        <v>8</v>
      </c>
      <c r="D13" s="95">
        <v>100</v>
      </c>
      <c r="E13" s="49"/>
      <c r="F13" s="50"/>
      <c r="G13" s="102" t="s">
        <v>133</v>
      </c>
      <c r="H13" s="16"/>
      <c r="I13" s="14"/>
      <c r="J13" s="101" t="e">
        <f>D13*G13</f>
        <v>#VALUE!</v>
      </c>
      <c r="K13" s="234"/>
      <c r="L13" s="235"/>
      <c r="M13" s="235"/>
      <c r="N13" s="236"/>
    </row>
    <row r="14" spans="1:14" ht="25.5" x14ac:dyDescent="0.25">
      <c r="A14" s="28" t="s">
        <v>11</v>
      </c>
      <c r="B14" s="40" t="s">
        <v>235</v>
      </c>
      <c r="C14" s="158" t="s">
        <v>8</v>
      </c>
      <c r="D14" s="160">
        <v>100</v>
      </c>
      <c r="E14" s="103" t="s">
        <v>132</v>
      </c>
      <c r="F14" s="104" t="s">
        <v>272</v>
      </c>
      <c r="G14" s="7"/>
      <c r="H14" s="139" t="e">
        <f>D14*E14</f>
        <v>#VALUE!</v>
      </c>
      <c r="I14" s="105" t="e">
        <f>D14*F14</f>
        <v>#VALUE!</v>
      </c>
      <c r="J14" s="52"/>
      <c r="K14" s="145" t="s">
        <v>25</v>
      </c>
      <c r="L14" s="106"/>
      <c r="M14" s="106"/>
      <c r="N14" s="146"/>
    </row>
    <row r="15" spans="1:14" ht="38.25" x14ac:dyDescent="0.25">
      <c r="A15" s="3">
        <v>2</v>
      </c>
      <c r="B15" s="118" t="s">
        <v>236</v>
      </c>
      <c r="C15" s="125" t="s">
        <v>8</v>
      </c>
      <c r="D15" s="95">
        <v>400</v>
      </c>
      <c r="E15" s="49"/>
      <c r="F15" s="50"/>
      <c r="G15" s="102" t="s">
        <v>133</v>
      </c>
      <c r="H15" s="16"/>
      <c r="I15" s="14"/>
      <c r="J15" s="101" t="e">
        <f>D15*G15</f>
        <v>#VALUE!</v>
      </c>
      <c r="K15" s="145"/>
      <c r="L15" s="106"/>
      <c r="M15" s="106"/>
      <c r="N15" s="146"/>
    </row>
    <row r="16" spans="1:14" ht="15.75" x14ac:dyDescent="0.25">
      <c r="A16" s="28" t="s">
        <v>13</v>
      </c>
      <c r="B16" s="63" t="s">
        <v>237</v>
      </c>
      <c r="C16" s="158" t="s">
        <v>8</v>
      </c>
      <c r="D16" s="160">
        <v>400</v>
      </c>
      <c r="E16" s="103" t="s">
        <v>132</v>
      </c>
      <c r="F16" s="104" t="s">
        <v>272</v>
      </c>
      <c r="G16" s="7"/>
      <c r="H16" s="139" t="e">
        <f>D16*E16</f>
        <v>#VALUE!</v>
      </c>
      <c r="I16" s="105" t="e">
        <f>D16*F16</f>
        <v>#VALUE!</v>
      </c>
      <c r="J16" s="52"/>
      <c r="K16" s="145" t="s">
        <v>25</v>
      </c>
      <c r="L16" s="106"/>
      <c r="M16" s="106"/>
      <c r="N16" s="146"/>
    </row>
    <row r="17" spans="1:14" ht="25.5" x14ac:dyDescent="0.25">
      <c r="A17" s="88" t="s">
        <v>151</v>
      </c>
      <c r="B17" s="98" t="s">
        <v>238</v>
      </c>
      <c r="C17" s="126" t="s">
        <v>8</v>
      </c>
      <c r="D17" s="97">
        <v>75</v>
      </c>
      <c r="E17" s="49"/>
      <c r="F17" s="50"/>
      <c r="G17" s="102" t="s">
        <v>133</v>
      </c>
      <c r="H17" s="16"/>
      <c r="I17" s="14"/>
      <c r="J17" s="101" t="e">
        <f>D17*G17</f>
        <v>#VALUE!</v>
      </c>
      <c r="K17" s="145"/>
      <c r="L17" s="106"/>
      <c r="M17" s="106"/>
      <c r="N17" s="146"/>
    </row>
    <row r="18" spans="1:14" ht="15.75" x14ac:dyDescent="0.25">
      <c r="A18" s="28" t="s">
        <v>14</v>
      </c>
      <c r="B18" s="63" t="s">
        <v>239</v>
      </c>
      <c r="C18" s="158" t="s">
        <v>8</v>
      </c>
      <c r="D18" s="160">
        <v>75</v>
      </c>
      <c r="E18" s="103" t="s">
        <v>132</v>
      </c>
      <c r="F18" s="104" t="s">
        <v>272</v>
      </c>
      <c r="G18" s="7"/>
      <c r="H18" s="139" t="e">
        <f>D18*E18</f>
        <v>#VALUE!</v>
      </c>
      <c r="I18" s="105" t="e">
        <f>D18*F18</f>
        <v>#VALUE!</v>
      </c>
      <c r="J18" s="52"/>
      <c r="K18" s="145" t="s">
        <v>25</v>
      </c>
      <c r="L18" s="106"/>
      <c r="M18" s="106"/>
      <c r="N18" s="146"/>
    </row>
    <row r="19" spans="1:14" ht="15.75" x14ac:dyDescent="0.25">
      <c r="A19" s="88" t="s">
        <v>103</v>
      </c>
      <c r="B19" s="119" t="s">
        <v>241</v>
      </c>
      <c r="C19" s="126" t="s">
        <v>10</v>
      </c>
      <c r="D19" s="97">
        <v>10</v>
      </c>
      <c r="E19" s="49"/>
      <c r="F19" s="50"/>
      <c r="G19" s="102" t="s">
        <v>133</v>
      </c>
      <c r="H19" s="16"/>
      <c r="I19" s="14"/>
      <c r="J19" s="101" t="e">
        <f>D19*G19</f>
        <v>#VALUE!</v>
      </c>
      <c r="K19" s="145"/>
      <c r="L19" s="106"/>
      <c r="M19" s="106"/>
      <c r="N19" s="146"/>
    </row>
    <row r="20" spans="1:14" ht="15.75" x14ac:dyDescent="0.25">
      <c r="A20" s="28" t="s">
        <v>29</v>
      </c>
      <c r="B20" s="63" t="s">
        <v>191</v>
      </c>
      <c r="C20" s="158" t="s">
        <v>10</v>
      </c>
      <c r="D20" s="160">
        <v>10</v>
      </c>
      <c r="E20" s="103" t="s">
        <v>132</v>
      </c>
      <c r="F20" s="104" t="s">
        <v>272</v>
      </c>
      <c r="G20" s="7"/>
      <c r="H20" s="139" t="e">
        <f>D20*E20</f>
        <v>#VALUE!</v>
      </c>
      <c r="I20" s="105" t="e">
        <f>D20*F20</f>
        <v>#VALUE!</v>
      </c>
      <c r="J20" s="52"/>
      <c r="K20" s="145" t="s">
        <v>25</v>
      </c>
      <c r="L20" s="106"/>
      <c r="M20" s="106"/>
      <c r="N20" s="146"/>
    </row>
    <row r="21" spans="1:14" ht="25.5" x14ac:dyDescent="0.25">
      <c r="A21" s="88" t="s">
        <v>240</v>
      </c>
      <c r="B21" s="119" t="s">
        <v>242</v>
      </c>
      <c r="C21" s="126" t="s">
        <v>8</v>
      </c>
      <c r="D21" s="97">
        <v>1450</v>
      </c>
      <c r="E21" s="49"/>
      <c r="F21" s="50"/>
      <c r="G21" s="102" t="s">
        <v>133</v>
      </c>
      <c r="H21" s="16"/>
      <c r="I21" s="14"/>
      <c r="J21" s="101" t="e">
        <f>D21*G21</f>
        <v>#VALUE!</v>
      </c>
      <c r="K21" s="145"/>
      <c r="L21" s="106"/>
      <c r="M21" s="106"/>
      <c r="N21" s="146"/>
    </row>
    <row r="22" spans="1:14" ht="25.5" x14ac:dyDescent="0.25">
      <c r="A22" s="28" t="s">
        <v>30</v>
      </c>
      <c r="B22" s="63" t="s">
        <v>243</v>
      </c>
      <c r="C22" s="158" t="s">
        <v>8</v>
      </c>
      <c r="D22" s="160">
        <v>1450</v>
      </c>
      <c r="E22" s="103" t="s">
        <v>132</v>
      </c>
      <c r="F22" s="104" t="s">
        <v>272</v>
      </c>
      <c r="G22" s="7"/>
      <c r="H22" s="139" t="e">
        <f>D22*E22</f>
        <v>#VALUE!</v>
      </c>
      <c r="I22" s="105" t="e">
        <f>D22*F22</f>
        <v>#VALUE!</v>
      </c>
      <c r="J22" s="52"/>
      <c r="K22" s="145" t="s">
        <v>25</v>
      </c>
      <c r="L22" s="106"/>
      <c r="M22" s="106"/>
      <c r="N22" s="146"/>
    </row>
    <row r="23" spans="1:14" ht="25.5" x14ac:dyDescent="0.25">
      <c r="A23" s="88" t="s">
        <v>163</v>
      </c>
      <c r="B23" s="119" t="s">
        <v>244</v>
      </c>
      <c r="C23" s="126" t="s">
        <v>8</v>
      </c>
      <c r="D23" s="97">
        <v>20</v>
      </c>
      <c r="E23" s="49"/>
      <c r="F23" s="50"/>
      <c r="G23" s="102" t="s">
        <v>133</v>
      </c>
      <c r="H23" s="16"/>
      <c r="I23" s="14"/>
      <c r="J23" s="101" t="e">
        <f>D23*G23</f>
        <v>#VALUE!</v>
      </c>
      <c r="K23" s="145"/>
      <c r="L23" s="106"/>
      <c r="M23" s="106"/>
      <c r="N23" s="146"/>
    </row>
    <row r="24" spans="1:14" ht="15.75" x14ac:dyDescent="0.25">
      <c r="A24" s="28" t="s">
        <v>33</v>
      </c>
      <c r="B24" s="63" t="s">
        <v>245</v>
      </c>
      <c r="C24" s="158" t="s">
        <v>8</v>
      </c>
      <c r="D24" s="160">
        <v>20</v>
      </c>
      <c r="E24" s="103" t="s">
        <v>132</v>
      </c>
      <c r="F24" s="104" t="s">
        <v>272</v>
      </c>
      <c r="G24" s="7"/>
      <c r="H24" s="139" t="e">
        <f>D24*E24</f>
        <v>#VALUE!</v>
      </c>
      <c r="I24" s="105" t="e">
        <f>D24*F24</f>
        <v>#VALUE!</v>
      </c>
      <c r="J24" s="52"/>
      <c r="K24" s="145" t="s">
        <v>25</v>
      </c>
      <c r="L24" s="106"/>
      <c r="M24" s="106"/>
      <c r="N24" s="146"/>
    </row>
    <row r="25" spans="1:14" ht="25.5" x14ac:dyDescent="0.25">
      <c r="A25" s="88" t="s">
        <v>120</v>
      </c>
      <c r="B25" s="119" t="s">
        <v>247</v>
      </c>
      <c r="C25" s="126" t="s">
        <v>8</v>
      </c>
      <c r="D25" s="97">
        <v>20</v>
      </c>
      <c r="E25" s="49"/>
      <c r="F25" s="50"/>
      <c r="G25" s="102" t="s">
        <v>133</v>
      </c>
      <c r="H25" s="16"/>
      <c r="I25" s="14"/>
      <c r="J25" s="101" t="e">
        <f>D25*G25</f>
        <v>#VALUE!</v>
      </c>
      <c r="K25" s="145"/>
      <c r="L25" s="106"/>
      <c r="M25" s="106"/>
      <c r="N25" s="146"/>
    </row>
    <row r="26" spans="1:14" ht="15.75" x14ac:dyDescent="0.25">
      <c r="A26" s="28" t="s">
        <v>34</v>
      </c>
      <c r="B26" s="63" t="s">
        <v>248</v>
      </c>
      <c r="C26" s="158" t="s">
        <v>8</v>
      </c>
      <c r="D26" s="160">
        <v>20</v>
      </c>
      <c r="E26" s="103" t="s">
        <v>132</v>
      </c>
      <c r="F26" s="104" t="s">
        <v>272</v>
      </c>
      <c r="G26" s="7"/>
      <c r="H26" s="139" t="e">
        <f>D26*E26</f>
        <v>#VALUE!</v>
      </c>
      <c r="I26" s="105" t="e">
        <f>D26*F26</f>
        <v>#VALUE!</v>
      </c>
      <c r="J26" s="52"/>
      <c r="K26" s="145" t="s">
        <v>25</v>
      </c>
      <c r="L26" s="106"/>
      <c r="M26" s="106"/>
      <c r="N26" s="146"/>
    </row>
    <row r="27" spans="1:14" ht="15.75" x14ac:dyDescent="0.25">
      <c r="A27" s="88" t="s">
        <v>246</v>
      </c>
      <c r="B27" s="119" t="s">
        <v>249</v>
      </c>
      <c r="C27" s="126" t="s">
        <v>10</v>
      </c>
      <c r="D27" s="97">
        <v>261</v>
      </c>
      <c r="E27" s="49"/>
      <c r="F27" s="50"/>
      <c r="G27" s="102" t="s">
        <v>133</v>
      </c>
      <c r="H27" s="16"/>
      <c r="I27" s="14"/>
      <c r="J27" s="101" t="e">
        <f>D27*G27</f>
        <v>#VALUE!</v>
      </c>
      <c r="K27" s="145"/>
      <c r="L27" s="106"/>
      <c r="M27" s="106"/>
      <c r="N27" s="146"/>
    </row>
    <row r="28" spans="1:14" ht="15.75" x14ac:dyDescent="0.25">
      <c r="A28" s="28" t="s">
        <v>36</v>
      </c>
      <c r="B28" s="63" t="s">
        <v>250</v>
      </c>
      <c r="C28" s="158" t="s">
        <v>10</v>
      </c>
      <c r="D28" s="160">
        <v>261</v>
      </c>
      <c r="E28" s="103" t="s">
        <v>132</v>
      </c>
      <c r="F28" s="104" t="s">
        <v>272</v>
      </c>
      <c r="G28" s="7"/>
      <c r="H28" s="139" t="e">
        <f>D28*E28</f>
        <v>#VALUE!</v>
      </c>
      <c r="I28" s="105" t="e">
        <f>D28*F28</f>
        <v>#VALUE!</v>
      </c>
      <c r="J28" s="52"/>
      <c r="K28" s="145" t="s">
        <v>25</v>
      </c>
      <c r="L28" s="106"/>
      <c r="M28" s="106"/>
      <c r="N28" s="146"/>
    </row>
    <row r="29" spans="1:14" ht="15.75" x14ac:dyDescent="0.25">
      <c r="A29" s="88" t="s">
        <v>115</v>
      </c>
      <c r="B29" s="119" t="s">
        <v>251</v>
      </c>
      <c r="C29" s="126" t="s">
        <v>8</v>
      </c>
      <c r="D29" s="97">
        <v>90</v>
      </c>
      <c r="E29" s="49"/>
      <c r="F29" s="50"/>
      <c r="G29" s="102" t="s">
        <v>133</v>
      </c>
      <c r="H29" s="16"/>
      <c r="I29" s="14"/>
      <c r="J29" s="101" t="e">
        <f>D29*G29</f>
        <v>#VALUE!</v>
      </c>
      <c r="K29" s="145"/>
      <c r="L29" s="106"/>
      <c r="M29" s="106"/>
      <c r="N29" s="146"/>
    </row>
    <row r="30" spans="1:14" ht="15.75" x14ac:dyDescent="0.25">
      <c r="A30" s="28" t="s">
        <v>37</v>
      </c>
      <c r="B30" s="63" t="s">
        <v>252</v>
      </c>
      <c r="C30" s="158" t="s">
        <v>8</v>
      </c>
      <c r="D30" s="160">
        <v>90</v>
      </c>
      <c r="E30" s="103" t="s">
        <v>132</v>
      </c>
      <c r="F30" s="104" t="s">
        <v>272</v>
      </c>
      <c r="G30" s="7"/>
      <c r="H30" s="139" t="e">
        <f>D30*E30</f>
        <v>#VALUE!</v>
      </c>
      <c r="I30" s="105" t="e">
        <f>D30*F30</f>
        <v>#VALUE!</v>
      </c>
      <c r="J30" s="52"/>
      <c r="K30" s="145" t="s">
        <v>25</v>
      </c>
      <c r="L30" s="106"/>
      <c r="M30" s="106"/>
      <c r="N30" s="146"/>
    </row>
    <row r="31" spans="1:14" ht="15.75" x14ac:dyDescent="0.25">
      <c r="A31" s="88" t="s">
        <v>126</v>
      </c>
      <c r="B31" s="119" t="s">
        <v>253</v>
      </c>
      <c r="C31" s="126" t="s">
        <v>8</v>
      </c>
      <c r="D31" s="97">
        <v>140</v>
      </c>
      <c r="E31" s="49"/>
      <c r="F31" s="50"/>
      <c r="G31" s="102" t="s">
        <v>133</v>
      </c>
      <c r="H31" s="16"/>
      <c r="I31" s="14"/>
      <c r="J31" s="101" t="e">
        <f>D31*G31</f>
        <v>#VALUE!</v>
      </c>
      <c r="K31" s="145"/>
      <c r="L31" s="106"/>
      <c r="M31" s="106"/>
      <c r="N31" s="146"/>
    </row>
    <row r="32" spans="1:14" ht="15.75" x14ac:dyDescent="0.25">
      <c r="A32" s="28" t="s">
        <v>38</v>
      </c>
      <c r="B32" s="63" t="s">
        <v>254</v>
      </c>
      <c r="C32" s="92" t="s">
        <v>8</v>
      </c>
      <c r="D32" s="160">
        <v>140</v>
      </c>
      <c r="E32" s="103" t="s">
        <v>132</v>
      </c>
      <c r="F32" s="104" t="s">
        <v>272</v>
      </c>
      <c r="G32" s="7"/>
      <c r="H32" s="139" t="e">
        <f>D32*E32</f>
        <v>#VALUE!</v>
      </c>
      <c r="I32" s="105" t="e">
        <f>D32*F32</f>
        <v>#VALUE!</v>
      </c>
      <c r="J32" s="52"/>
      <c r="K32" s="145" t="s">
        <v>25</v>
      </c>
      <c r="L32" s="106"/>
      <c r="M32" s="106"/>
      <c r="N32" s="146"/>
    </row>
    <row r="33" spans="1:14" ht="63.75" x14ac:dyDescent="0.25">
      <c r="A33" s="3">
        <v>11</v>
      </c>
      <c r="B33" s="118" t="s">
        <v>227</v>
      </c>
      <c r="C33" s="125" t="s">
        <v>8</v>
      </c>
      <c r="D33" s="95">
        <v>320</v>
      </c>
      <c r="E33" s="49"/>
      <c r="F33" s="50"/>
      <c r="G33" s="102" t="s">
        <v>133</v>
      </c>
      <c r="H33" s="16"/>
      <c r="I33" s="14"/>
      <c r="J33" s="101" t="e">
        <f>D33*G33</f>
        <v>#VALUE!</v>
      </c>
      <c r="K33" s="145"/>
      <c r="L33" s="106"/>
      <c r="M33" s="106"/>
      <c r="N33" s="146"/>
    </row>
    <row r="34" spans="1:14" ht="15.75" x14ac:dyDescent="0.25">
      <c r="A34" s="28" t="s">
        <v>44</v>
      </c>
      <c r="B34" s="63" t="s">
        <v>254</v>
      </c>
      <c r="C34" s="158" t="s">
        <v>8</v>
      </c>
      <c r="D34" s="160">
        <v>320</v>
      </c>
      <c r="E34" s="103" t="s">
        <v>132</v>
      </c>
      <c r="F34" s="104" t="s">
        <v>272</v>
      </c>
      <c r="G34" s="7"/>
      <c r="H34" s="139" t="e">
        <f>D34*E34</f>
        <v>#VALUE!</v>
      </c>
      <c r="I34" s="105" t="e">
        <f>D34*F34</f>
        <v>#VALUE!</v>
      </c>
      <c r="J34" s="52"/>
      <c r="K34" s="145" t="s">
        <v>25</v>
      </c>
      <c r="L34" s="106"/>
      <c r="M34" s="106"/>
      <c r="N34" s="146"/>
    </row>
    <row r="35" spans="1:14" ht="38.25" x14ac:dyDescent="0.25">
      <c r="A35" s="116" t="s">
        <v>128</v>
      </c>
      <c r="B35" s="98" t="s">
        <v>268</v>
      </c>
      <c r="C35" s="126" t="s">
        <v>8</v>
      </c>
      <c r="D35" s="97">
        <v>250</v>
      </c>
      <c r="E35" s="49"/>
      <c r="F35" s="50"/>
      <c r="G35" s="102" t="s">
        <v>133</v>
      </c>
      <c r="H35" s="16"/>
      <c r="I35" s="14"/>
      <c r="J35" s="101" t="e">
        <f>D35*G35</f>
        <v>#VALUE!</v>
      </c>
      <c r="K35" s="145"/>
      <c r="L35" s="106"/>
      <c r="M35" s="106"/>
      <c r="N35" s="146"/>
    </row>
    <row r="36" spans="1:14" ht="15.75" x14ac:dyDescent="0.25">
      <c r="A36" s="28" t="s">
        <v>46</v>
      </c>
      <c r="B36" s="40" t="s">
        <v>269</v>
      </c>
      <c r="C36" s="130" t="s">
        <v>8</v>
      </c>
      <c r="D36" s="78">
        <v>250</v>
      </c>
      <c r="E36" s="103" t="s">
        <v>132</v>
      </c>
      <c r="F36" s="104" t="s">
        <v>272</v>
      </c>
      <c r="G36" s="7"/>
      <c r="H36" s="139" t="e">
        <f>D36*E36</f>
        <v>#VALUE!</v>
      </c>
      <c r="I36" s="105" t="e">
        <f>D36*F36</f>
        <v>#VALUE!</v>
      </c>
      <c r="J36" s="15"/>
      <c r="K36" s="145" t="s">
        <v>25</v>
      </c>
      <c r="L36" s="106"/>
      <c r="M36" s="106"/>
      <c r="N36" s="146"/>
    </row>
    <row r="37" spans="1:14" ht="15.75" x14ac:dyDescent="0.25">
      <c r="A37" s="28"/>
      <c r="B37" s="120" t="s">
        <v>273</v>
      </c>
      <c r="C37" s="128"/>
      <c r="D37" s="66"/>
      <c r="E37" s="67"/>
      <c r="F37" s="68"/>
      <c r="G37" s="69"/>
      <c r="H37" s="140" t="e">
        <f>SUM(H12:H36)</f>
        <v>#VALUE!</v>
      </c>
      <c r="I37" s="107" t="e">
        <f t="shared" ref="I37:J37" si="0">SUM(I12:I36)</f>
        <v>#VALUE!</v>
      </c>
      <c r="J37" s="108" t="e">
        <f t="shared" si="0"/>
        <v>#VALUE!</v>
      </c>
      <c r="K37" s="145"/>
      <c r="L37" s="106"/>
      <c r="M37" s="106"/>
      <c r="N37" s="146"/>
    </row>
    <row r="38" spans="1:14" x14ac:dyDescent="0.25">
      <c r="A38" s="48"/>
      <c r="B38" s="156" t="s">
        <v>255</v>
      </c>
      <c r="C38" s="159"/>
      <c r="D38" s="161"/>
      <c r="E38" s="49"/>
      <c r="F38" s="50"/>
      <c r="G38" s="52"/>
      <c r="H38" s="51"/>
      <c r="I38" s="50"/>
      <c r="J38" s="52"/>
      <c r="K38" s="145"/>
      <c r="L38" s="106"/>
      <c r="M38" s="106"/>
      <c r="N38" s="146"/>
    </row>
    <row r="39" spans="1:14" ht="25.5" x14ac:dyDescent="0.25">
      <c r="A39" s="53">
        <v>13</v>
      </c>
      <c r="B39" s="118" t="s">
        <v>256</v>
      </c>
      <c r="C39" s="125" t="s">
        <v>10</v>
      </c>
      <c r="D39" s="95">
        <v>1</v>
      </c>
      <c r="E39" s="49"/>
      <c r="F39" s="50"/>
      <c r="G39" s="102" t="s">
        <v>133</v>
      </c>
      <c r="H39" s="16"/>
      <c r="I39" s="14"/>
      <c r="J39" s="101" t="e">
        <f>D39*G39</f>
        <v>#VALUE!</v>
      </c>
      <c r="K39" s="145"/>
      <c r="L39" s="106"/>
      <c r="M39" s="106"/>
      <c r="N39" s="146"/>
    </row>
    <row r="40" spans="1:14" ht="15.75" x14ac:dyDescent="0.25">
      <c r="A40" s="28" t="s">
        <v>40</v>
      </c>
      <c r="B40" s="63" t="s">
        <v>259</v>
      </c>
      <c r="C40" s="158" t="s">
        <v>10</v>
      </c>
      <c r="D40" s="160">
        <v>3</v>
      </c>
      <c r="E40" s="103" t="s">
        <v>132</v>
      </c>
      <c r="F40" s="104" t="s">
        <v>272</v>
      </c>
      <c r="G40" s="7"/>
      <c r="H40" s="139" t="e">
        <f>D40*E40</f>
        <v>#VALUE!</v>
      </c>
      <c r="I40" s="105" t="e">
        <f>D40*F40</f>
        <v>#VALUE!</v>
      </c>
      <c r="J40" s="52"/>
      <c r="K40" s="145" t="s">
        <v>25</v>
      </c>
      <c r="L40" s="106"/>
      <c r="M40" s="106"/>
      <c r="N40" s="146"/>
    </row>
    <row r="41" spans="1:14" ht="15.75" x14ac:dyDescent="0.25">
      <c r="A41" s="48"/>
      <c r="B41" s="63" t="s">
        <v>257</v>
      </c>
      <c r="C41" s="158" t="s">
        <v>10</v>
      </c>
      <c r="D41" s="160">
        <v>1</v>
      </c>
      <c r="E41" s="103" t="s">
        <v>132</v>
      </c>
      <c r="F41" s="104" t="s">
        <v>272</v>
      </c>
      <c r="G41" s="7"/>
      <c r="H41" s="139" t="e">
        <f>D41*E41</f>
        <v>#VALUE!</v>
      </c>
      <c r="I41" s="105" t="e">
        <f>D41*F41</f>
        <v>#VALUE!</v>
      </c>
      <c r="J41" s="52"/>
      <c r="K41" s="145" t="s">
        <v>25</v>
      </c>
      <c r="L41" s="106"/>
      <c r="M41" s="106"/>
      <c r="N41" s="146"/>
    </row>
    <row r="42" spans="1:14" ht="25.5" x14ac:dyDescent="0.25">
      <c r="A42" s="53">
        <v>14</v>
      </c>
      <c r="B42" s="118" t="s">
        <v>261</v>
      </c>
      <c r="C42" s="125" t="s">
        <v>10</v>
      </c>
      <c r="D42" s="95">
        <v>22</v>
      </c>
      <c r="E42" s="49"/>
      <c r="F42" s="50"/>
      <c r="G42" s="102" t="s">
        <v>133</v>
      </c>
      <c r="H42" s="16"/>
      <c r="I42" s="14"/>
      <c r="J42" s="101" t="e">
        <f>D42*G42</f>
        <v>#VALUE!</v>
      </c>
      <c r="K42" s="145"/>
      <c r="L42" s="106"/>
      <c r="M42" s="106"/>
      <c r="N42" s="146"/>
    </row>
    <row r="43" spans="1:14" ht="15.75" x14ac:dyDescent="0.25">
      <c r="A43" s="28" t="s">
        <v>41</v>
      </c>
      <c r="B43" s="63" t="s">
        <v>260</v>
      </c>
      <c r="C43" s="158" t="s">
        <v>10</v>
      </c>
      <c r="D43" s="160">
        <v>22</v>
      </c>
      <c r="E43" s="103" t="s">
        <v>132</v>
      </c>
      <c r="F43" s="104" t="s">
        <v>272</v>
      </c>
      <c r="G43" s="7"/>
      <c r="H43" s="139" t="e">
        <f>D43*E43</f>
        <v>#VALUE!</v>
      </c>
      <c r="I43" s="105" t="e">
        <f>D43*F43</f>
        <v>#VALUE!</v>
      </c>
      <c r="J43" s="52"/>
      <c r="K43" s="145" t="s">
        <v>25</v>
      </c>
      <c r="L43" s="106"/>
      <c r="M43" s="106"/>
      <c r="N43" s="146"/>
    </row>
    <row r="44" spans="1:14" ht="15.75" x14ac:dyDescent="0.25">
      <c r="A44" s="53">
        <v>15</v>
      </c>
      <c r="B44" s="118" t="s">
        <v>258</v>
      </c>
      <c r="C44" s="125" t="s">
        <v>10</v>
      </c>
      <c r="D44" s="95">
        <v>4</v>
      </c>
      <c r="E44" s="49"/>
      <c r="F44" s="50"/>
      <c r="G44" s="102" t="s">
        <v>133</v>
      </c>
      <c r="H44" s="16"/>
      <c r="I44" s="14"/>
      <c r="J44" s="101" t="e">
        <f>D44*G44</f>
        <v>#VALUE!</v>
      </c>
      <c r="K44" s="145"/>
      <c r="L44" s="106"/>
      <c r="M44" s="106"/>
      <c r="N44" s="146"/>
    </row>
    <row r="45" spans="1:14" ht="15.75" x14ac:dyDescent="0.25">
      <c r="A45" s="28" t="s">
        <v>42</v>
      </c>
      <c r="B45" s="63" t="s">
        <v>262</v>
      </c>
      <c r="C45" s="158" t="s">
        <v>10</v>
      </c>
      <c r="D45" s="160">
        <v>2</v>
      </c>
      <c r="E45" s="103" t="s">
        <v>132</v>
      </c>
      <c r="F45" s="104" t="s">
        <v>272</v>
      </c>
      <c r="G45" s="7"/>
      <c r="H45" s="139" t="e">
        <f>D45*E45</f>
        <v>#VALUE!</v>
      </c>
      <c r="I45" s="105" t="e">
        <f>D45*F45</f>
        <v>#VALUE!</v>
      </c>
      <c r="J45" s="52"/>
      <c r="K45" s="145" t="s">
        <v>25</v>
      </c>
      <c r="L45" s="106"/>
      <c r="M45" s="106"/>
      <c r="N45" s="146"/>
    </row>
    <row r="46" spans="1:14" ht="15.75" x14ac:dyDescent="0.25">
      <c r="A46" s="28" t="s">
        <v>43</v>
      </c>
      <c r="B46" s="63" t="s">
        <v>263</v>
      </c>
      <c r="C46" s="158" t="s">
        <v>10</v>
      </c>
      <c r="D46" s="160">
        <v>2</v>
      </c>
      <c r="E46" s="103" t="s">
        <v>132</v>
      </c>
      <c r="F46" s="104" t="s">
        <v>272</v>
      </c>
      <c r="G46" s="7"/>
      <c r="H46" s="139" t="e">
        <f>D46*E46</f>
        <v>#VALUE!</v>
      </c>
      <c r="I46" s="105" t="e">
        <f>D46*F46</f>
        <v>#VALUE!</v>
      </c>
      <c r="J46" s="52"/>
      <c r="K46" s="145" t="s">
        <v>25</v>
      </c>
      <c r="L46" s="106"/>
      <c r="M46" s="106"/>
      <c r="N46" s="146"/>
    </row>
    <row r="47" spans="1:14" ht="15.75" x14ac:dyDescent="0.25">
      <c r="A47" s="28" t="s">
        <v>284</v>
      </c>
      <c r="B47" s="63" t="s">
        <v>264</v>
      </c>
      <c r="C47" s="158" t="s">
        <v>10</v>
      </c>
      <c r="D47" s="160">
        <v>24</v>
      </c>
      <c r="E47" s="103" t="s">
        <v>132</v>
      </c>
      <c r="F47" s="104" t="s">
        <v>272</v>
      </c>
      <c r="G47" s="7"/>
      <c r="H47" s="139" t="e">
        <f>D47*E47</f>
        <v>#VALUE!</v>
      </c>
      <c r="I47" s="105" t="e">
        <f>D47*F47</f>
        <v>#VALUE!</v>
      </c>
      <c r="J47" s="52"/>
      <c r="K47" s="145" t="s">
        <v>25</v>
      </c>
      <c r="L47" s="106"/>
      <c r="M47" s="106"/>
      <c r="N47" s="146"/>
    </row>
    <row r="48" spans="1:14" ht="15.75" x14ac:dyDescent="0.25">
      <c r="A48" s="28" t="s">
        <v>285</v>
      </c>
      <c r="B48" s="63" t="s">
        <v>266</v>
      </c>
      <c r="C48" s="158" t="s">
        <v>10</v>
      </c>
      <c r="D48" s="160">
        <v>2</v>
      </c>
      <c r="E48" s="103" t="s">
        <v>132</v>
      </c>
      <c r="F48" s="104" t="s">
        <v>272</v>
      </c>
      <c r="G48" s="7"/>
      <c r="H48" s="139" t="e">
        <f>D48*E48</f>
        <v>#VALUE!</v>
      </c>
      <c r="I48" s="105" t="e">
        <f>D48*F48</f>
        <v>#VALUE!</v>
      </c>
      <c r="J48" s="52"/>
      <c r="K48" s="145" t="s">
        <v>25</v>
      </c>
      <c r="L48" s="106"/>
      <c r="M48" s="106"/>
      <c r="N48" s="146"/>
    </row>
    <row r="49" spans="1:14" ht="15.75" x14ac:dyDescent="0.25">
      <c r="A49" s="28" t="s">
        <v>286</v>
      </c>
      <c r="B49" s="63" t="s">
        <v>265</v>
      </c>
      <c r="C49" s="158" t="s">
        <v>10</v>
      </c>
      <c r="D49" s="160">
        <v>20</v>
      </c>
      <c r="E49" s="103" t="s">
        <v>132</v>
      </c>
      <c r="F49" s="104" t="s">
        <v>272</v>
      </c>
      <c r="G49" s="7"/>
      <c r="H49" s="139" t="e">
        <f>D49*E49</f>
        <v>#VALUE!</v>
      </c>
      <c r="I49" s="105" t="e">
        <f>D49*F49</f>
        <v>#VALUE!</v>
      </c>
      <c r="J49" s="52">
        <f t="shared" ref="J49" si="1">D49*G49</f>
        <v>0</v>
      </c>
      <c r="K49" s="145"/>
      <c r="L49" s="106"/>
      <c r="M49" s="106"/>
      <c r="N49" s="146"/>
    </row>
    <row r="50" spans="1:14" ht="15.75" x14ac:dyDescent="0.25">
      <c r="A50" s="175" t="s">
        <v>283</v>
      </c>
      <c r="B50" s="176" t="s">
        <v>267</v>
      </c>
      <c r="C50" s="177" t="s">
        <v>23</v>
      </c>
      <c r="D50" s="178">
        <v>1</v>
      </c>
      <c r="E50" s="179"/>
      <c r="F50" s="180"/>
      <c r="G50" s="181" t="s">
        <v>133</v>
      </c>
      <c r="H50" s="182"/>
      <c r="I50" s="183"/>
      <c r="J50" s="184" t="e">
        <f>D50*G50</f>
        <v>#VALUE!</v>
      </c>
      <c r="K50" s="185" t="s">
        <v>25</v>
      </c>
      <c r="L50" s="186"/>
      <c r="M50" s="186"/>
      <c r="N50" s="187"/>
    </row>
    <row r="51" spans="1:14" s="174" customFormat="1" ht="55.5" customHeight="1" thickBot="1" x14ac:dyDescent="0.3">
      <c r="A51" s="232" t="s">
        <v>299</v>
      </c>
      <c r="B51" s="230" t="s">
        <v>298</v>
      </c>
      <c r="C51" s="231" t="s">
        <v>10</v>
      </c>
      <c r="D51" s="228"/>
      <c r="E51" s="13"/>
      <c r="F51" s="14"/>
      <c r="G51" s="102" t="s">
        <v>133</v>
      </c>
      <c r="H51" s="16"/>
      <c r="I51" s="14"/>
      <c r="J51" s="101" t="e">
        <f>D51*G51</f>
        <v>#VALUE!</v>
      </c>
      <c r="K51" s="188"/>
      <c r="L51" s="189"/>
      <c r="M51" s="189"/>
      <c r="N51" s="229" t="s">
        <v>300</v>
      </c>
    </row>
    <row r="52" spans="1:14" ht="15.75" x14ac:dyDescent="0.25">
      <c r="A52" s="154"/>
      <c r="B52" s="45" t="s">
        <v>273</v>
      </c>
      <c r="C52" s="157"/>
      <c r="D52" s="157"/>
      <c r="E52" s="162"/>
      <c r="F52" s="162"/>
      <c r="G52" s="162"/>
      <c r="H52" s="163" t="e">
        <f>SUM(H39:H51)</f>
        <v>#VALUE!</v>
      </c>
      <c r="I52" s="163" t="e">
        <f t="shared" ref="I52:J52" si="2">SUM(I39:I51)</f>
        <v>#VALUE!</v>
      </c>
      <c r="J52" s="163" t="e">
        <f t="shared" si="2"/>
        <v>#VALUE!</v>
      </c>
      <c r="K52" s="164"/>
      <c r="L52" s="165"/>
      <c r="M52" s="165"/>
      <c r="N52" s="165"/>
    </row>
    <row r="53" spans="1:14" s="115" customFormat="1" ht="19.5" x14ac:dyDescent="0.25">
      <c r="A53" s="112"/>
      <c r="B53" s="111" t="s">
        <v>22</v>
      </c>
      <c r="C53" s="112"/>
      <c r="D53" s="112"/>
      <c r="E53" s="113"/>
      <c r="F53" s="113"/>
      <c r="G53" s="113"/>
      <c r="H53" s="114" t="e">
        <f>H37+H52</f>
        <v>#VALUE!</v>
      </c>
      <c r="I53" s="114" t="e">
        <f t="shared" ref="I53:J53" si="3">I37+I52</f>
        <v>#VALUE!</v>
      </c>
      <c r="J53" s="114" t="e">
        <f t="shared" si="3"/>
        <v>#VALUE!</v>
      </c>
      <c r="K53" s="112"/>
      <c r="L53" s="112"/>
      <c r="M53" s="112"/>
      <c r="N53" s="112"/>
    </row>
    <row r="57" spans="1:14" s="9" customFormat="1" ht="15.75" x14ac:dyDescent="0.25">
      <c r="A57" s="8" t="s">
        <v>26</v>
      </c>
      <c r="E57" s="10"/>
      <c r="F57" s="10"/>
      <c r="G57" s="10"/>
      <c r="H57" s="10"/>
      <c r="I57" s="10"/>
      <c r="J57" s="10"/>
    </row>
    <row r="58" spans="1:14" s="9" customFormat="1" ht="15.75" x14ac:dyDescent="0.25">
      <c r="A58" s="8"/>
      <c r="E58" s="10"/>
      <c r="F58" s="10"/>
      <c r="G58" s="10"/>
      <c r="H58" s="10"/>
      <c r="I58" s="10"/>
      <c r="J58" s="10"/>
    </row>
    <row r="59" spans="1:14" s="9" customFormat="1" ht="15.75" x14ac:dyDescent="0.25">
      <c r="A59" s="8"/>
      <c r="E59" s="10"/>
      <c r="F59" s="10"/>
      <c r="G59" s="10"/>
      <c r="H59" s="10"/>
      <c r="I59" s="10"/>
      <c r="J59" s="10"/>
    </row>
    <row r="60" spans="1:14" s="9" customFormat="1" ht="15.75" x14ac:dyDescent="0.25">
      <c r="A60" s="8"/>
      <c r="E60" s="10"/>
      <c r="F60" s="10"/>
      <c r="G60" s="10"/>
      <c r="H60" s="10"/>
      <c r="I60" s="10"/>
      <c r="J60" s="10"/>
    </row>
    <row r="61" spans="1:14" s="9" customFormat="1" ht="15.75" x14ac:dyDescent="0.25">
      <c r="A61" s="8" t="s">
        <v>27</v>
      </c>
      <c r="E61" s="10"/>
      <c r="F61" s="10"/>
      <c r="G61" s="10"/>
      <c r="H61" s="10"/>
      <c r="I61" s="10"/>
      <c r="J61" s="10"/>
    </row>
    <row r="62" spans="1:14" s="9" customFormat="1" ht="15.75" x14ac:dyDescent="0.25">
      <c r="A62" s="8"/>
      <c r="E62" s="10"/>
      <c r="F62" s="10"/>
      <c r="G62" s="10"/>
      <c r="H62" s="10"/>
      <c r="I62" s="10"/>
      <c r="J62" s="10"/>
    </row>
    <row r="63" spans="1:14" s="9" customFormat="1" ht="15.75" x14ac:dyDescent="0.25">
      <c r="A63" s="8"/>
      <c r="E63" s="10"/>
      <c r="F63" s="10"/>
      <c r="G63" s="10"/>
      <c r="H63" s="10"/>
      <c r="I63" s="10"/>
      <c r="J63" s="10"/>
    </row>
    <row r="64" spans="1:14" s="9" customFormat="1" ht="15.75" x14ac:dyDescent="0.25">
      <c r="A64" s="8"/>
      <c r="E64" s="10"/>
      <c r="F64" s="10"/>
      <c r="G64" s="10"/>
      <c r="H64" s="10"/>
      <c r="I64" s="10"/>
      <c r="J64" s="10"/>
    </row>
    <row r="65" spans="1:10" s="9" customFormat="1" ht="15.75" x14ac:dyDescent="0.25">
      <c r="A65" s="8" t="s">
        <v>144</v>
      </c>
      <c r="E65" s="10"/>
      <c r="F65" s="10"/>
      <c r="G65" s="10"/>
      <c r="H65" s="10"/>
      <c r="I65" s="10"/>
      <c r="J65" s="10"/>
    </row>
  </sheetData>
  <mergeCells count="15">
    <mergeCell ref="B11:J11"/>
    <mergeCell ref="K11:N11"/>
    <mergeCell ref="I1:N1"/>
    <mergeCell ref="A6:N6"/>
    <mergeCell ref="A7:N7"/>
    <mergeCell ref="A9:A10"/>
    <mergeCell ref="B9:B10"/>
    <mergeCell ref="C9:C10"/>
    <mergeCell ref="D9:D10"/>
    <mergeCell ref="E9:G9"/>
    <mergeCell ref="H9:J9"/>
    <mergeCell ref="K9:K10"/>
    <mergeCell ref="L9:L10"/>
    <mergeCell ref="M9:M10"/>
    <mergeCell ref="N9:N10"/>
  </mergeCells>
  <printOptions horizontalCentered="1"/>
  <pageMargins left="0.31496062992125984" right="0.31496062992125984" top="0.35433070866141736" bottom="0.35433070866141736" header="0" footer="0"/>
  <pageSetup paperSize="8" scale="71"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71"/>
  <sheetViews>
    <sheetView zoomScaleNormal="100" workbookViewId="0">
      <selection activeCell="A71" sqref="A1:N71"/>
    </sheetView>
  </sheetViews>
  <sheetFormatPr defaultRowHeight="15" outlineLevelRow="1" x14ac:dyDescent="0.25"/>
  <cols>
    <col min="1" max="1" width="6" style="2" customWidth="1"/>
    <col min="2" max="2" width="35.140625" style="2" customWidth="1"/>
    <col min="3" max="3" width="6.85546875" style="1" customWidth="1"/>
    <col min="4" max="4" width="9.140625" style="1"/>
    <col min="5" max="7" width="11.140625" style="1" customWidth="1"/>
    <col min="8" max="9" width="16.7109375" style="1" customWidth="1"/>
    <col min="10" max="10" width="19.5703125" style="1" customWidth="1"/>
    <col min="11" max="11" width="13.28515625" style="2" customWidth="1"/>
    <col min="12" max="12" width="14.42578125" style="2" customWidth="1"/>
    <col min="13" max="13" width="10.140625" style="2" customWidth="1"/>
    <col min="14" max="14" width="16.28515625" style="2" customWidth="1"/>
    <col min="15" max="16384" width="9.140625" style="2"/>
  </cols>
  <sheetData>
    <row r="1" spans="1:14" x14ac:dyDescent="0.25">
      <c r="I1" s="200" t="s">
        <v>270</v>
      </c>
      <c r="J1" s="201"/>
      <c r="K1" s="201"/>
      <c r="L1" s="201"/>
      <c r="M1" s="201"/>
      <c r="N1" s="201"/>
    </row>
    <row r="2" spans="1:14" hidden="1" outlineLevel="1" x14ac:dyDescent="0.25">
      <c r="I2" s="23"/>
      <c r="J2" s="24"/>
      <c r="K2" s="24"/>
      <c r="L2" s="24"/>
      <c r="M2" s="24"/>
      <c r="N2" s="24"/>
    </row>
    <row r="3" spans="1:14" hidden="1" outlineLevel="1" x14ac:dyDescent="0.25">
      <c r="I3" s="23"/>
      <c r="J3" s="24"/>
      <c r="K3" s="24"/>
      <c r="L3" s="24"/>
      <c r="M3" s="24"/>
      <c r="N3" s="24"/>
    </row>
    <row r="4" spans="1:14" hidden="1" outlineLevel="1" x14ac:dyDescent="0.25">
      <c r="I4" s="23"/>
      <c r="J4" s="24"/>
      <c r="K4" s="24"/>
      <c r="L4" s="24"/>
      <c r="M4" s="24"/>
      <c r="N4" s="24"/>
    </row>
    <row r="5" spans="1:14" hidden="1" outlineLevel="1" collapsed="1" x14ac:dyDescent="0.25"/>
    <row r="6" spans="1:14" ht="50.25" customHeight="1" collapsed="1" x14ac:dyDescent="0.25">
      <c r="A6" s="202" t="s">
        <v>93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1:14" ht="49.5" customHeight="1" thickBot="1" x14ac:dyDescent="0.3">
      <c r="A7" s="208" t="s">
        <v>201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</row>
    <row r="8" spans="1:14" ht="15.75" hidden="1" outlineLevel="1" thickBot="1" x14ac:dyDescent="0.3"/>
    <row r="9" spans="1:14" s="1" customFormat="1" ht="15.75" collapsed="1" thickBot="1" x14ac:dyDescent="0.3">
      <c r="A9" s="213" t="s">
        <v>0</v>
      </c>
      <c r="B9" s="218" t="s">
        <v>1</v>
      </c>
      <c r="C9" s="218" t="s">
        <v>9</v>
      </c>
      <c r="D9" s="218" t="s">
        <v>2</v>
      </c>
      <c r="E9" s="220" t="s">
        <v>3</v>
      </c>
      <c r="F9" s="221"/>
      <c r="G9" s="222"/>
      <c r="H9" s="220" t="s">
        <v>6</v>
      </c>
      <c r="I9" s="221"/>
      <c r="J9" s="222"/>
      <c r="K9" s="195" t="s">
        <v>21</v>
      </c>
      <c r="L9" s="195" t="s">
        <v>18</v>
      </c>
      <c r="M9" s="195" t="s">
        <v>19</v>
      </c>
      <c r="N9" s="195" t="s">
        <v>20</v>
      </c>
    </row>
    <row r="10" spans="1:14" s="1" customFormat="1" ht="29.25" thickBot="1" x14ac:dyDescent="0.3">
      <c r="A10" s="214"/>
      <c r="B10" s="219"/>
      <c r="C10" s="219"/>
      <c r="D10" s="219"/>
      <c r="E10" s="60" t="s">
        <v>7</v>
      </c>
      <c r="F10" s="60" t="s">
        <v>24</v>
      </c>
      <c r="G10" s="60" t="s">
        <v>5</v>
      </c>
      <c r="H10" s="60" t="s">
        <v>4</v>
      </c>
      <c r="I10" s="60" t="s">
        <v>24</v>
      </c>
      <c r="J10" s="60" t="s">
        <v>5</v>
      </c>
      <c r="K10" s="196"/>
      <c r="L10" s="196"/>
      <c r="M10" s="196"/>
      <c r="N10" s="196"/>
    </row>
    <row r="11" spans="1:14" ht="29.25" customHeight="1" thickBot="1" x14ac:dyDescent="0.3">
      <c r="A11" s="22"/>
      <c r="B11" s="209" t="s">
        <v>202</v>
      </c>
      <c r="C11" s="210"/>
      <c r="D11" s="210"/>
      <c r="E11" s="210"/>
      <c r="F11" s="211"/>
      <c r="G11" s="211"/>
      <c r="H11" s="211"/>
      <c r="I11" s="211"/>
      <c r="J11" s="212"/>
      <c r="K11" s="197"/>
      <c r="L11" s="198"/>
      <c r="M11" s="198"/>
      <c r="N11" s="199"/>
    </row>
    <row r="12" spans="1:14" ht="30" customHeight="1" x14ac:dyDescent="0.25">
      <c r="A12" s="27"/>
      <c r="B12" s="153" t="s">
        <v>75</v>
      </c>
      <c r="C12" s="55"/>
      <c r="D12" s="61"/>
      <c r="E12" s="56"/>
      <c r="F12" s="57"/>
      <c r="G12" s="58"/>
      <c r="H12" s="56"/>
      <c r="I12" s="57"/>
      <c r="J12" s="59"/>
      <c r="K12" s="29"/>
      <c r="L12" s="5"/>
      <c r="M12" s="5"/>
      <c r="N12" s="5"/>
    </row>
    <row r="13" spans="1:14" ht="22.5" customHeight="1" x14ac:dyDescent="0.25">
      <c r="A13" s="3">
        <v>1</v>
      </c>
      <c r="B13" s="94" t="s">
        <v>76</v>
      </c>
      <c r="C13" s="125" t="s">
        <v>10</v>
      </c>
      <c r="D13" s="95">
        <v>1</v>
      </c>
      <c r="E13" s="49"/>
      <c r="F13" s="50"/>
      <c r="G13" s="102" t="s">
        <v>133</v>
      </c>
      <c r="H13" s="16"/>
      <c r="I13" s="14"/>
      <c r="J13" s="101" t="e">
        <f>D13*G13</f>
        <v>#VALUE!</v>
      </c>
      <c r="K13" s="4"/>
      <c r="L13" s="6"/>
      <c r="M13" s="6"/>
      <c r="N13" s="6"/>
    </row>
    <row r="14" spans="1:14" ht="15.75" x14ac:dyDescent="0.25">
      <c r="A14" s="28" t="s">
        <v>11</v>
      </c>
      <c r="B14" s="36" t="s">
        <v>77</v>
      </c>
      <c r="C14" s="158" t="s">
        <v>10</v>
      </c>
      <c r="D14" s="160">
        <v>1</v>
      </c>
      <c r="E14" s="103" t="s">
        <v>132</v>
      </c>
      <c r="F14" s="104" t="s">
        <v>272</v>
      </c>
      <c r="G14" s="7"/>
      <c r="H14" s="139" t="e">
        <f>D14*E14</f>
        <v>#VALUE!</v>
      </c>
      <c r="I14" s="105" t="e">
        <f>D14*F14</f>
        <v>#VALUE!</v>
      </c>
      <c r="J14" s="52"/>
      <c r="K14" s="4" t="s">
        <v>25</v>
      </c>
      <c r="L14" s="6"/>
      <c r="M14" s="6"/>
      <c r="N14" s="6"/>
    </row>
    <row r="15" spans="1:14" ht="15.75" x14ac:dyDescent="0.25">
      <c r="A15" s="3">
        <v>2</v>
      </c>
      <c r="B15" s="94" t="s">
        <v>78</v>
      </c>
      <c r="C15" s="125" t="s">
        <v>10</v>
      </c>
      <c r="D15" s="95">
        <v>1</v>
      </c>
      <c r="E15" s="49"/>
      <c r="F15" s="50"/>
      <c r="G15" s="102" t="s">
        <v>133</v>
      </c>
      <c r="H15" s="16"/>
      <c r="I15" s="14"/>
      <c r="J15" s="101" t="e">
        <f>D15*G15</f>
        <v>#VALUE!</v>
      </c>
      <c r="K15" s="4"/>
      <c r="L15" s="6"/>
      <c r="M15" s="6"/>
      <c r="N15" s="6"/>
    </row>
    <row r="16" spans="1:14" ht="15.75" x14ac:dyDescent="0.25">
      <c r="A16" s="28" t="s">
        <v>13</v>
      </c>
      <c r="B16" s="36" t="s">
        <v>79</v>
      </c>
      <c r="C16" s="158" t="s">
        <v>10</v>
      </c>
      <c r="D16" s="160">
        <v>1</v>
      </c>
      <c r="E16" s="103" t="s">
        <v>132</v>
      </c>
      <c r="F16" s="104" t="s">
        <v>272</v>
      </c>
      <c r="G16" s="7"/>
      <c r="H16" s="139" t="e">
        <f>D16*E16</f>
        <v>#VALUE!</v>
      </c>
      <c r="I16" s="105" t="e">
        <f>D16*F16</f>
        <v>#VALUE!</v>
      </c>
      <c r="J16" s="52"/>
      <c r="K16" s="4" t="s">
        <v>25</v>
      </c>
      <c r="L16" s="6"/>
      <c r="M16" s="6"/>
      <c r="N16" s="6"/>
    </row>
    <row r="17" spans="1:14" ht="15.75" x14ac:dyDescent="0.25">
      <c r="A17" s="3">
        <v>3</v>
      </c>
      <c r="B17" s="94" t="s">
        <v>80</v>
      </c>
      <c r="C17" s="125" t="s">
        <v>10</v>
      </c>
      <c r="D17" s="95">
        <v>1</v>
      </c>
      <c r="E17" s="49"/>
      <c r="F17" s="50"/>
      <c r="G17" s="102" t="s">
        <v>133</v>
      </c>
      <c r="H17" s="16"/>
      <c r="I17" s="14"/>
      <c r="J17" s="101" t="e">
        <f>D17*G17</f>
        <v>#VALUE!</v>
      </c>
      <c r="K17" s="4"/>
      <c r="L17" s="6"/>
      <c r="M17" s="6"/>
      <c r="N17" s="6"/>
    </row>
    <row r="18" spans="1:14" ht="25.5" x14ac:dyDescent="0.25">
      <c r="A18" s="28" t="s">
        <v>14</v>
      </c>
      <c r="B18" s="36" t="s">
        <v>81</v>
      </c>
      <c r="C18" s="158" t="s">
        <v>10</v>
      </c>
      <c r="D18" s="160">
        <v>1</v>
      </c>
      <c r="E18" s="103" t="s">
        <v>132</v>
      </c>
      <c r="F18" s="104" t="s">
        <v>272</v>
      </c>
      <c r="G18" s="7"/>
      <c r="H18" s="139" t="e">
        <f>D18*E18</f>
        <v>#VALUE!</v>
      </c>
      <c r="I18" s="105" t="e">
        <f>D18*F18</f>
        <v>#VALUE!</v>
      </c>
      <c r="J18" s="52"/>
      <c r="K18" s="4" t="s">
        <v>25</v>
      </c>
      <c r="L18" s="6"/>
      <c r="M18" s="6"/>
      <c r="N18" s="6"/>
    </row>
    <row r="19" spans="1:14" ht="38.25" x14ac:dyDescent="0.25">
      <c r="A19" s="3">
        <v>4</v>
      </c>
      <c r="B19" s="94" t="s">
        <v>82</v>
      </c>
      <c r="C19" s="125" t="s">
        <v>10</v>
      </c>
      <c r="D19" s="95">
        <v>14</v>
      </c>
      <c r="E19" s="49"/>
      <c r="F19" s="50"/>
      <c r="G19" s="102" t="s">
        <v>133</v>
      </c>
      <c r="H19" s="16"/>
      <c r="I19" s="14"/>
      <c r="J19" s="101" t="e">
        <f>D19*G19</f>
        <v>#VALUE!</v>
      </c>
      <c r="K19" s="4"/>
      <c r="L19" s="6"/>
      <c r="M19" s="6"/>
      <c r="N19" s="6"/>
    </row>
    <row r="20" spans="1:14" ht="25.5" x14ac:dyDescent="0.25">
      <c r="A20" s="28" t="s">
        <v>29</v>
      </c>
      <c r="B20" s="36" t="s">
        <v>83</v>
      </c>
      <c r="C20" s="158" t="s">
        <v>10</v>
      </c>
      <c r="D20" s="160">
        <v>10</v>
      </c>
      <c r="E20" s="103" t="s">
        <v>132</v>
      </c>
      <c r="F20" s="104" t="s">
        <v>272</v>
      </c>
      <c r="G20" s="7"/>
      <c r="H20" s="139" t="e">
        <f t="shared" ref="H20:H21" si="0">D20*E20</f>
        <v>#VALUE!</v>
      </c>
      <c r="I20" s="105" t="e">
        <f t="shared" ref="I20:I21" si="1">D20*F20</f>
        <v>#VALUE!</v>
      </c>
      <c r="J20" s="52"/>
      <c r="K20" s="4" t="s">
        <v>25</v>
      </c>
      <c r="L20" s="6"/>
      <c r="M20" s="6"/>
      <c r="N20" s="6"/>
    </row>
    <row r="21" spans="1:14" ht="15.75" x14ac:dyDescent="0.25">
      <c r="A21" s="28" t="s">
        <v>287</v>
      </c>
      <c r="B21" s="36" t="s">
        <v>179</v>
      </c>
      <c r="C21" s="158" t="s">
        <v>10</v>
      </c>
      <c r="D21" s="160">
        <v>4</v>
      </c>
      <c r="E21" s="103" t="s">
        <v>132</v>
      </c>
      <c r="F21" s="104" t="s">
        <v>272</v>
      </c>
      <c r="G21" s="7"/>
      <c r="H21" s="139" t="e">
        <f t="shared" si="0"/>
        <v>#VALUE!</v>
      </c>
      <c r="I21" s="105" t="e">
        <f t="shared" si="1"/>
        <v>#VALUE!</v>
      </c>
      <c r="J21" s="52"/>
      <c r="K21" s="4" t="s">
        <v>25</v>
      </c>
      <c r="L21" s="6"/>
      <c r="M21" s="6"/>
      <c r="N21" s="6"/>
    </row>
    <row r="22" spans="1:14" ht="15.75" x14ac:dyDescent="0.25">
      <c r="A22" s="3">
        <v>5</v>
      </c>
      <c r="B22" s="94" t="s">
        <v>84</v>
      </c>
      <c r="C22" s="125" t="s">
        <v>10</v>
      </c>
      <c r="D22" s="95">
        <v>1</v>
      </c>
      <c r="E22" s="49"/>
      <c r="F22" s="50"/>
      <c r="G22" s="102" t="s">
        <v>133</v>
      </c>
      <c r="H22" s="16"/>
      <c r="I22" s="14"/>
      <c r="J22" s="101" t="e">
        <f>D22*G22</f>
        <v>#VALUE!</v>
      </c>
      <c r="K22" s="4"/>
      <c r="L22" s="6"/>
      <c r="M22" s="6"/>
      <c r="N22" s="6"/>
    </row>
    <row r="23" spans="1:14" ht="15.75" x14ac:dyDescent="0.25">
      <c r="A23" s="28" t="s">
        <v>30</v>
      </c>
      <c r="B23" s="36" t="s">
        <v>180</v>
      </c>
      <c r="C23" s="158" t="s">
        <v>10</v>
      </c>
      <c r="D23" s="160">
        <v>1</v>
      </c>
      <c r="E23" s="103" t="s">
        <v>132</v>
      </c>
      <c r="F23" s="104" t="s">
        <v>272</v>
      </c>
      <c r="G23" s="7"/>
      <c r="H23" s="139" t="e">
        <f>D23*E23</f>
        <v>#VALUE!</v>
      </c>
      <c r="I23" s="105" t="e">
        <f>D23*F23</f>
        <v>#VALUE!</v>
      </c>
      <c r="J23" s="52"/>
      <c r="K23" s="4" t="s">
        <v>25</v>
      </c>
      <c r="L23" s="6"/>
      <c r="M23" s="6"/>
      <c r="N23" s="6"/>
    </row>
    <row r="24" spans="1:14" ht="25.5" x14ac:dyDescent="0.25">
      <c r="A24" s="3">
        <v>6</v>
      </c>
      <c r="B24" s="94" t="s">
        <v>85</v>
      </c>
      <c r="C24" s="125" t="s">
        <v>10</v>
      </c>
      <c r="D24" s="95">
        <v>18</v>
      </c>
      <c r="E24" s="49"/>
      <c r="F24" s="50"/>
      <c r="G24" s="102" t="s">
        <v>133</v>
      </c>
      <c r="H24" s="16"/>
      <c r="I24" s="14"/>
      <c r="J24" s="101" t="e">
        <f>D24*G24</f>
        <v>#VALUE!</v>
      </c>
      <c r="K24" s="4"/>
      <c r="L24" s="6"/>
      <c r="M24" s="6"/>
      <c r="N24" s="6"/>
    </row>
    <row r="25" spans="1:14" ht="15.75" x14ac:dyDescent="0.25">
      <c r="A25" s="28" t="s">
        <v>33</v>
      </c>
      <c r="B25" s="36" t="s">
        <v>181</v>
      </c>
      <c r="C25" s="158" t="s">
        <v>10</v>
      </c>
      <c r="D25" s="160">
        <v>10</v>
      </c>
      <c r="E25" s="103" t="s">
        <v>132</v>
      </c>
      <c r="F25" s="104" t="s">
        <v>272</v>
      </c>
      <c r="G25" s="7"/>
      <c r="H25" s="139" t="e">
        <f t="shared" ref="H25:H26" si="2">D25*E25</f>
        <v>#VALUE!</v>
      </c>
      <c r="I25" s="105" t="e">
        <f t="shared" ref="I25:I26" si="3">D25*F25</f>
        <v>#VALUE!</v>
      </c>
      <c r="J25" s="52"/>
      <c r="K25" s="4" t="s">
        <v>25</v>
      </c>
      <c r="L25" s="6"/>
      <c r="M25" s="6"/>
      <c r="N25" s="6"/>
    </row>
    <row r="26" spans="1:14" ht="25.5" x14ac:dyDescent="0.25">
      <c r="A26" s="28" t="s">
        <v>288</v>
      </c>
      <c r="B26" s="36" t="s">
        <v>186</v>
      </c>
      <c r="C26" s="158" t="s">
        <v>10</v>
      </c>
      <c r="D26" s="160">
        <v>8</v>
      </c>
      <c r="E26" s="103" t="s">
        <v>132</v>
      </c>
      <c r="F26" s="104" t="s">
        <v>272</v>
      </c>
      <c r="G26" s="7"/>
      <c r="H26" s="139" t="e">
        <f t="shared" si="2"/>
        <v>#VALUE!</v>
      </c>
      <c r="I26" s="105" t="e">
        <f t="shared" si="3"/>
        <v>#VALUE!</v>
      </c>
      <c r="J26" s="52"/>
      <c r="K26" s="4" t="s">
        <v>25</v>
      </c>
      <c r="L26" s="6"/>
      <c r="M26" s="6"/>
      <c r="N26" s="6"/>
    </row>
    <row r="27" spans="1:14" ht="38.25" x14ac:dyDescent="0.25">
      <c r="A27" s="3">
        <v>7</v>
      </c>
      <c r="B27" s="94" t="s">
        <v>86</v>
      </c>
      <c r="C27" s="125" t="s">
        <v>10</v>
      </c>
      <c r="D27" s="95">
        <v>13</v>
      </c>
      <c r="E27" s="49"/>
      <c r="F27" s="50"/>
      <c r="G27" s="102" t="s">
        <v>133</v>
      </c>
      <c r="H27" s="16"/>
      <c r="I27" s="14"/>
      <c r="J27" s="101" t="e">
        <f>D27*G27</f>
        <v>#VALUE!</v>
      </c>
      <c r="K27" s="4"/>
      <c r="L27" s="6"/>
      <c r="M27" s="6"/>
      <c r="N27" s="6"/>
    </row>
    <row r="28" spans="1:14" ht="25.5" x14ac:dyDescent="0.25">
      <c r="A28" s="28" t="s">
        <v>34</v>
      </c>
      <c r="B28" s="36" t="s">
        <v>87</v>
      </c>
      <c r="C28" s="158" t="s">
        <v>10</v>
      </c>
      <c r="D28" s="160">
        <v>13</v>
      </c>
      <c r="E28" s="103" t="s">
        <v>132</v>
      </c>
      <c r="F28" s="104" t="s">
        <v>272</v>
      </c>
      <c r="G28" s="7"/>
      <c r="H28" s="139" t="e">
        <f>D28*E28</f>
        <v>#VALUE!</v>
      </c>
      <c r="I28" s="105" t="e">
        <f>D28*F28</f>
        <v>#VALUE!</v>
      </c>
      <c r="J28" s="52"/>
      <c r="K28" s="4" t="s">
        <v>25</v>
      </c>
      <c r="L28" s="6"/>
      <c r="M28" s="6"/>
      <c r="N28" s="6"/>
    </row>
    <row r="29" spans="1:14" ht="15.75" x14ac:dyDescent="0.25">
      <c r="A29" s="53">
        <v>8</v>
      </c>
      <c r="B29" s="94" t="s">
        <v>182</v>
      </c>
      <c r="C29" s="125" t="s">
        <v>10</v>
      </c>
      <c r="D29" s="95">
        <v>3</v>
      </c>
      <c r="E29" s="49"/>
      <c r="F29" s="50"/>
      <c r="G29" s="102" t="s">
        <v>133</v>
      </c>
      <c r="H29" s="16"/>
      <c r="I29" s="14"/>
      <c r="J29" s="101" t="e">
        <f>D29*G29</f>
        <v>#VALUE!</v>
      </c>
      <c r="K29" s="4"/>
      <c r="L29" s="6"/>
      <c r="M29" s="6"/>
      <c r="N29" s="6"/>
    </row>
    <row r="30" spans="1:14" ht="15.75" x14ac:dyDescent="0.25">
      <c r="A30" s="48" t="s">
        <v>36</v>
      </c>
      <c r="B30" s="36" t="s">
        <v>183</v>
      </c>
      <c r="C30" s="158" t="s">
        <v>10</v>
      </c>
      <c r="D30" s="160">
        <v>3</v>
      </c>
      <c r="E30" s="103" t="s">
        <v>132</v>
      </c>
      <c r="F30" s="104" t="s">
        <v>272</v>
      </c>
      <c r="G30" s="7"/>
      <c r="H30" s="139" t="e">
        <f>D30*E30</f>
        <v>#VALUE!</v>
      </c>
      <c r="I30" s="105" t="e">
        <f>D30*F30</f>
        <v>#VALUE!</v>
      </c>
      <c r="J30" s="52"/>
      <c r="K30" s="4" t="s">
        <v>25</v>
      </c>
      <c r="L30" s="6"/>
      <c r="M30" s="6"/>
      <c r="N30" s="6"/>
    </row>
    <row r="31" spans="1:14" ht="15.75" x14ac:dyDescent="0.25">
      <c r="A31" s="53">
        <v>9</v>
      </c>
      <c r="B31" s="94" t="s">
        <v>184</v>
      </c>
      <c r="C31" s="125" t="s">
        <v>10</v>
      </c>
      <c r="D31" s="95">
        <v>3</v>
      </c>
      <c r="E31" s="49"/>
      <c r="F31" s="50"/>
      <c r="G31" s="102" t="s">
        <v>133</v>
      </c>
      <c r="H31" s="16"/>
      <c r="I31" s="14"/>
      <c r="J31" s="101" t="e">
        <f>D31*G31</f>
        <v>#VALUE!</v>
      </c>
      <c r="K31" s="4"/>
      <c r="L31" s="6"/>
      <c r="M31" s="6"/>
      <c r="N31" s="6"/>
    </row>
    <row r="32" spans="1:14" ht="15.75" x14ac:dyDescent="0.25">
      <c r="A32" s="48" t="s">
        <v>37</v>
      </c>
      <c r="B32" s="36" t="s">
        <v>185</v>
      </c>
      <c r="C32" s="158" t="s">
        <v>10</v>
      </c>
      <c r="D32" s="160">
        <v>3</v>
      </c>
      <c r="E32" s="103" t="s">
        <v>132</v>
      </c>
      <c r="F32" s="104" t="s">
        <v>272</v>
      </c>
      <c r="G32" s="7"/>
      <c r="H32" s="139" t="e">
        <f>D32*E32</f>
        <v>#VALUE!</v>
      </c>
      <c r="I32" s="105" t="e">
        <f>D32*F32</f>
        <v>#VALUE!</v>
      </c>
      <c r="J32" s="52"/>
      <c r="K32" s="4" t="s">
        <v>25</v>
      </c>
      <c r="L32" s="6"/>
      <c r="M32" s="6"/>
      <c r="N32" s="6"/>
    </row>
    <row r="33" spans="1:14" ht="15.75" x14ac:dyDescent="0.25">
      <c r="A33" s="28"/>
      <c r="B33" s="120" t="s">
        <v>273</v>
      </c>
      <c r="C33" s="128"/>
      <c r="D33" s="66"/>
      <c r="E33" s="67"/>
      <c r="F33" s="68"/>
      <c r="G33" s="69"/>
      <c r="H33" s="140" t="e">
        <f>SUM(H13:H32)</f>
        <v>#VALUE!</v>
      </c>
      <c r="I33" s="140" t="e">
        <f t="shared" ref="I33:J33" si="4">SUM(I13:I32)</f>
        <v>#VALUE!</v>
      </c>
      <c r="J33" s="140" t="e">
        <f t="shared" si="4"/>
        <v>#VALUE!</v>
      </c>
      <c r="K33" s="145"/>
      <c r="L33" s="106"/>
      <c r="M33" s="106"/>
      <c r="N33" s="146"/>
    </row>
    <row r="34" spans="1:14" ht="28.5" x14ac:dyDescent="0.25">
      <c r="A34" s="53"/>
      <c r="B34" s="65" t="s">
        <v>49</v>
      </c>
      <c r="C34" s="53"/>
      <c r="D34" s="62"/>
      <c r="E34" s="49"/>
      <c r="F34" s="50"/>
      <c r="G34" s="54"/>
      <c r="H34" s="51"/>
      <c r="I34" s="50"/>
      <c r="J34" s="52"/>
      <c r="K34" s="4"/>
      <c r="L34" s="6"/>
      <c r="M34" s="6"/>
      <c r="N34" s="6"/>
    </row>
    <row r="35" spans="1:14" s="174" customFormat="1" ht="63.75" x14ac:dyDescent="0.25">
      <c r="A35" s="237">
        <v>10</v>
      </c>
      <c r="B35" s="94" t="s">
        <v>301</v>
      </c>
      <c r="C35" s="125" t="s">
        <v>8</v>
      </c>
      <c r="D35" s="95">
        <v>10</v>
      </c>
      <c r="E35" s="13"/>
      <c r="F35" s="14"/>
      <c r="G35" s="102" t="s">
        <v>133</v>
      </c>
      <c r="H35" s="16"/>
      <c r="I35" s="14"/>
      <c r="J35" s="101" t="e">
        <f>D35*G35</f>
        <v>#VALUE!</v>
      </c>
      <c r="K35" s="238"/>
      <c r="L35" s="239"/>
      <c r="M35" s="239"/>
      <c r="N35" s="239"/>
    </row>
    <row r="36" spans="1:14" ht="15.75" x14ac:dyDescent="0.25">
      <c r="A36" s="48" t="s">
        <v>38</v>
      </c>
      <c r="B36" s="36" t="s">
        <v>187</v>
      </c>
      <c r="C36" s="158" t="s">
        <v>8</v>
      </c>
      <c r="D36" s="160">
        <v>10</v>
      </c>
      <c r="E36" s="103" t="s">
        <v>132</v>
      </c>
      <c r="F36" s="104" t="s">
        <v>272</v>
      </c>
      <c r="G36" s="7"/>
      <c r="H36" s="139" t="e">
        <f>D36*E36</f>
        <v>#VALUE!</v>
      </c>
      <c r="I36" s="105" t="e">
        <f>D36*F36</f>
        <v>#VALUE!</v>
      </c>
      <c r="J36" s="52"/>
      <c r="K36" s="4" t="s">
        <v>25</v>
      </c>
      <c r="L36" s="6"/>
      <c r="M36" s="6"/>
      <c r="N36" s="6"/>
    </row>
    <row r="37" spans="1:14" ht="25.5" x14ac:dyDescent="0.25">
      <c r="A37" s="53">
        <v>11</v>
      </c>
      <c r="B37" s="94" t="s">
        <v>51</v>
      </c>
      <c r="C37" s="125" t="s">
        <v>8</v>
      </c>
      <c r="D37" s="95">
        <v>20</v>
      </c>
      <c r="E37" s="49"/>
      <c r="F37" s="50"/>
      <c r="G37" s="102" t="s">
        <v>133</v>
      </c>
      <c r="H37" s="16"/>
      <c r="I37" s="14"/>
      <c r="J37" s="101" t="e">
        <f>D37*G37</f>
        <v>#VALUE!</v>
      </c>
      <c r="K37" s="4"/>
      <c r="L37" s="6"/>
      <c r="M37" s="6"/>
      <c r="N37" s="6"/>
    </row>
    <row r="38" spans="1:14" ht="15.75" x14ac:dyDescent="0.25">
      <c r="A38" s="48" t="s">
        <v>44</v>
      </c>
      <c r="B38" s="36" t="s">
        <v>189</v>
      </c>
      <c r="C38" s="158" t="s">
        <v>8</v>
      </c>
      <c r="D38" s="160">
        <v>20</v>
      </c>
      <c r="E38" s="103" t="s">
        <v>132</v>
      </c>
      <c r="F38" s="104" t="s">
        <v>272</v>
      </c>
      <c r="G38" s="7"/>
      <c r="H38" s="139" t="e">
        <f>D38*E38</f>
        <v>#VALUE!</v>
      </c>
      <c r="I38" s="105" t="e">
        <f>D38*F38</f>
        <v>#VALUE!</v>
      </c>
      <c r="J38" s="52"/>
      <c r="K38" s="4" t="s">
        <v>25</v>
      </c>
      <c r="L38" s="6"/>
      <c r="M38" s="6"/>
      <c r="N38" s="6"/>
    </row>
    <row r="39" spans="1:14" ht="15.75" x14ac:dyDescent="0.25">
      <c r="A39" s="93" t="s">
        <v>128</v>
      </c>
      <c r="B39" s="96" t="s">
        <v>190</v>
      </c>
      <c r="C39" s="126" t="s">
        <v>10</v>
      </c>
      <c r="D39" s="97">
        <v>10</v>
      </c>
      <c r="E39" s="49"/>
      <c r="F39" s="50"/>
      <c r="G39" s="102" t="s">
        <v>133</v>
      </c>
      <c r="H39" s="16"/>
      <c r="I39" s="14"/>
      <c r="J39" s="101" t="e">
        <f>D39*G39</f>
        <v>#VALUE!</v>
      </c>
      <c r="K39" s="4"/>
      <c r="L39" s="6"/>
      <c r="M39" s="6"/>
      <c r="N39" s="6"/>
    </row>
    <row r="40" spans="1:14" ht="15.75" x14ac:dyDescent="0.25">
      <c r="A40" s="48" t="s">
        <v>46</v>
      </c>
      <c r="B40" s="36" t="s">
        <v>191</v>
      </c>
      <c r="C40" s="158" t="s">
        <v>10</v>
      </c>
      <c r="D40" s="160">
        <v>10</v>
      </c>
      <c r="E40" s="103" t="s">
        <v>132</v>
      </c>
      <c r="F40" s="104" t="s">
        <v>272</v>
      </c>
      <c r="G40" s="7"/>
      <c r="H40" s="139" t="e">
        <f>D40*E40</f>
        <v>#VALUE!</v>
      </c>
      <c r="I40" s="105" t="e">
        <f>D40*F40</f>
        <v>#VALUE!</v>
      </c>
      <c r="J40" s="52"/>
      <c r="K40" s="4" t="s">
        <v>25</v>
      </c>
      <c r="L40" s="6"/>
      <c r="M40" s="6"/>
      <c r="N40" s="6"/>
    </row>
    <row r="41" spans="1:14" ht="15.75" x14ac:dyDescent="0.25">
      <c r="A41" s="53">
        <v>13</v>
      </c>
      <c r="B41" s="94" t="s">
        <v>88</v>
      </c>
      <c r="C41" s="125" t="s">
        <v>8</v>
      </c>
      <c r="D41" s="95">
        <v>75</v>
      </c>
      <c r="E41" s="49"/>
      <c r="F41" s="50"/>
      <c r="G41" s="102" t="s">
        <v>133</v>
      </c>
      <c r="H41" s="16"/>
      <c r="I41" s="14"/>
      <c r="J41" s="101" t="e">
        <f>D41*G41</f>
        <v>#VALUE!</v>
      </c>
      <c r="K41" s="4"/>
      <c r="L41" s="6"/>
      <c r="M41" s="6"/>
      <c r="N41" s="6"/>
    </row>
    <row r="42" spans="1:14" ht="15.75" x14ac:dyDescent="0.25">
      <c r="A42" s="48" t="s">
        <v>40</v>
      </c>
      <c r="B42" s="36" t="s">
        <v>188</v>
      </c>
      <c r="C42" s="158" t="s">
        <v>8</v>
      </c>
      <c r="D42" s="160">
        <v>75</v>
      </c>
      <c r="E42" s="103" t="s">
        <v>132</v>
      </c>
      <c r="F42" s="104" t="s">
        <v>272</v>
      </c>
      <c r="G42" s="7"/>
      <c r="H42" s="139" t="e">
        <f>D42*E42</f>
        <v>#VALUE!</v>
      </c>
      <c r="I42" s="105" t="e">
        <f>D42*F42</f>
        <v>#VALUE!</v>
      </c>
      <c r="J42" s="52"/>
      <c r="K42" s="4" t="s">
        <v>25</v>
      </c>
      <c r="L42" s="6"/>
      <c r="M42" s="6"/>
      <c r="N42" s="6"/>
    </row>
    <row r="43" spans="1:14" ht="15.75" x14ac:dyDescent="0.25">
      <c r="A43" s="53">
        <v>14</v>
      </c>
      <c r="B43" s="94" t="s">
        <v>89</v>
      </c>
      <c r="C43" s="125" t="s">
        <v>8</v>
      </c>
      <c r="D43" s="95">
        <f>D44+D44+D44</f>
        <v>60</v>
      </c>
      <c r="E43" s="49"/>
      <c r="F43" s="50"/>
      <c r="G43" s="102" t="s">
        <v>133</v>
      </c>
      <c r="H43" s="16"/>
      <c r="I43" s="14"/>
      <c r="J43" s="101" t="e">
        <f>D43*G43</f>
        <v>#VALUE!</v>
      </c>
      <c r="K43" s="4"/>
      <c r="L43" s="6"/>
      <c r="M43" s="6"/>
      <c r="N43" s="6"/>
    </row>
    <row r="44" spans="1:14" ht="15.75" x14ac:dyDescent="0.25">
      <c r="A44" s="48" t="s">
        <v>41</v>
      </c>
      <c r="B44" s="36" t="s">
        <v>199</v>
      </c>
      <c r="C44" s="158" t="s">
        <v>8</v>
      </c>
      <c r="D44" s="160">
        <v>20</v>
      </c>
      <c r="E44" s="103" t="s">
        <v>132</v>
      </c>
      <c r="F44" s="104" t="s">
        <v>272</v>
      </c>
      <c r="G44" s="7"/>
      <c r="H44" s="139" t="e">
        <f t="shared" ref="H44:H46" si="5">D44*E44</f>
        <v>#VALUE!</v>
      </c>
      <c r="I44" s="105" t="e">
        <f t="shared" ref="I44:I46" si="6">D44*F44</f>
        <v>#VALUE!</v>
      </c>
      <c r="J44" s="52"/>
      <c r="K44" s="4" t="s">
        <v>25</v>
      </c>
      <c r="L44" s="6"/>
      <c r="M44" s="6"/>
      <c r="N44" s="6"/>
    </row>
    <row r="45" spans="1:14" ht="15.75" x14ac:dyDescent="0.25">
      <c r="A45" s="48" t="s">
        <v>289</v>
      </c>
      <c r="B45" s="36" t="s">
        <v>196</v>
      </c>
      <c r="C45" s="158" t="s">
        <v>8</v>
      </c>
      <c r="D45" s="160">
        <v>150</v>
      </c>
      <c r="E45" s="103" t="s">
        <v>132</v>
      </c>
      <c r="F45" s="104" t="s">
        <v>272</v>
      </c>
      <c r="G45" s="7"/>
      <c r="H45" s="139" t="e">
        <f t="shared" si="5"/>
        <v>#VALUE!</v>
      </c>
      <c r="I45" s="105" t="e">
        <f t="shared" si="6"/>
        <v>#VALUE!</v>
      </c>
      <c r="J45" s="52"/>
      <c r="K45" s="4" t="s">
        <v>25</v>
      </c>
      <c r="L45" s="6"/>
      <c r="M45" s="6"/>
      <c r="N45" s="6"/>
    </row>
    <row r="46" spans="1:14" ht="15.75" x14ac:dyDescent="0.25">
      <c r="A46" s="48" t="s">
        <v>290</v>
      </c>
      <c r="B46" s="36" t="s">
        <v>200</v>
      </c>
      <c r="C46" s="158" t="s">
        <v>8</v>
      </c>
      <c r="D46" s="160">
        <v>75</v>
      </c>
      <c r="E46" s="103" t="s">
        <v>132</v>
      </c>
      <c r="F46" s="104" t="s">
        <v>272</v>
      </c>
      <c r="G46" s="7"/>
      <c r="H46" s="139" t="e">
        <f t="shared" si="5"/>
        <v>#VALUE!</v>
      </c>
      <c r="I46" s="105" t="e">
        <f t="shared" si="6"/>
        <v>#VALUE!</v>
      </c>
      <c r="J46" s="52"/>
      <c r="K46" s="4" t="s">
        <v>25</v>
      </c>
      <c r="L46" s="6"/>
      <c r="M46" s="6"/>
      <c r="N46" s="6"/>
    </row>
    <row r="47" spans="1:14" ht="38.25" x14ac:dyDescent="0.25">
      <c r="A47" s="53">
        <v>15</v>
      </c>
      <c r="B47" s="94" t="s">
        <v>192</v>
      </c>
      <c r="C47" s="125" t="s">
        <v>8</v>
      </c>
      <c r="D47" s="95">
        <v>70</v>
      </c>
      <c r="E47" s="49"/>
      <c r="F47" s="50"/>
      <c r="G47" s="102" t="s">
        <v>133</v>
      </c>
      <c r="H47" s="16"/>
      <c r="I47" s="14"/>
      <c r="J47" s="101" t="e">
        <f>D47*G47</f>
        <v>#VALUE!</v>
      </c>
      <c r="K47" s="4"/>
      <c r="L47" s="6"/>
      <c r="M47" s="6"/>
      <c r="N47" s="6"/>
    </row>
    <row r="48" spans="1:14" ht="38.25" x14ac:dyDescent="0.25">
      <c r="A48" s="48" t="s">
        <v>42</v>
      </c>
      <c r="B48" s="36" t="s">
        <v>193</v>
      </c>
      <c r="C48" s="158" t="s">
        <v>8</v>
      </c>
      <c r="D48" s="160">
        <v>70</v>
      </c>
      <c r="E48" s="103" t="s">
        <v>132</v>
      </c>
      <c r="F48" s="104" t="s">
        <v>272</v>
      </c>
      <c r="G48" s="7"/>
      <c r="H48" s="139" t="e">
        <f>D48*E48</f>
        <v>#VALUE!</v>
      </c>
      <c r="I48" s="105" t="e">
        <f>D48*F48</f>
        <v>#VALUE!</v>
      </c>
      <c r="J48" s="52"/>
      <c r="K48" s="4" t="s">
        <v>25</v>
      </c>
      <c r="L48" s="6"/>
      <c r="M48" s="6"/>
      <c r="N48" s="6"/>
    </row>
    <row r="49" spans="1:14" ht="38.25" x14ac:dyDescent="0.25">
      <c r="A49" s="53">
        <v>16</v>
      </c>
      <c r="B49" s="94" t="s">
        <v>194</v>
      </c>
      <c r="C49" s="125" t="s">
        <v>8</v>
      </c>
      <c r="D49" s="95">
        <v>680</v>
      </c>
      <c r="E49" s="49"/>
      <c r="F49" s="50"/>
      <c r="G49" s="102" t="s">
        <v>133</v>
      </c>
      <c r="H49" s="16"/>
      <c r="I49" s="14"/>
      <c r="J49" s="101" t="e">
        <f>D49*G49</f>
        <v>#VALUE!</v>
      </c>
      <c r="K49" s="4"/>
      <c r="L49" s="6"/>
      <c r="M49" s="6"/>
      <c r="N49" s="6"/>
    </row>
    <row r="50" spans="1:14" ht="15.75" x14ac:dyDescent="0.25">
      <c r="A50" s="48" t="s">
        <v>28</v>
      </c>
      <c r="B50" s="36" t="s">
        <v>195</v>
      </c>
      <c r="C50" s="158" t="s">
        <v>8</v>
      </c>
      <c r="D50" s="160">
        <v>680</v>
      </c>
      <c r="E50" s="103" t="s">
        <v>132</v>
      </c>
      <c r="F50" s="104" t="s">
        <v>272</v>
      </c>
      <c r="G50" s="7"/>
      <c r="H50" s="139" t="e">
        <f>D50*E50</f>
        <v>#VALUE!</v>
      </c>
      <c r="I50" s="105" t="e">
        <f>D50*F50</f>
        <v>#VALUE!</v>
      </c>
      <c r="J50" s="52"/>
      <c r="K50" s="4" t="s">
        <v>25</v>
      </c>
      <c r="L50" s="6"/>
      <c r="M50" s="6"/>
      <c r="N50" s="6"/>
    </row>
    <row r="51" spans="1:14" ht="63.75" x14ac:dyDescent="0.25">
      <c r="A51" s="53">
        <v>17</v>
      </c>
      <c r="B51" s="94" t="s">
        <v>71</v>
      </c>
      <c r="C51" s="125" t="s">
        <v>8</v>
      </c>
      <c r="D51" s="95">
        <v>540</v>
      </c>
      <c r="E51" s="49"/>
      <c r="F51" s="50"/>
      <c r="G51" s="102" t="s">
        <v>133</v>
      </c>
      <c r="H51" s="16"/>
      <c r="I51" s="14"/>
      <c r="J51" s="101" t="e">
        <f>D51*G51</f>
        <v>#VALUE!</v>
      </c>
      <c r="K51" s="4"/>
      <c r="L51" s="6"/>
      <c r="M51" s="6"/>
      <c r="N51" s="6"/>
    </row>
    <row r="52" spans="1:14" ht="15.75" x14ac:dyDescent="0.25">
      <c r="A52" s="48" t="s">
        <v>16</v>
      </c>
      <c r="B52" s="36" t="s">
        <v>199</v>
      </c>
      <c r="C52" s="158" t="s">
        <v>8</v>
      </c>
      <c r="D52" s="160">
        <v>100</v>
      </c>
      <c r="E52" s="103" t="s">
        <v>132</v>
      </c>
      <c r="F52" s="104" t="s">
        <v>272</v>
      </c>
      <c r="G52" s="7"/>
      <c r="H52" s="139" t="e">
        <f t="shared" ref="H52:H56" si="7">D52*E52</f>
        <v>#VALUE!</v>
      </c>
      <c r="I52" s="105" t="e">
        <f t="shared" ref="I52:I56" si="8">D52*F52</f>
        <v>#VALUE!</v>
      </c>
      <c r="J52" s="52"/>
      <c r="K52" s="4" t="s">
        <v>25</v>
      </c>
      <c r="L52" s="6"/>
      <c r="M52" s="6"/>
      <c r="N52" s="6"/>
    </row>
    <row r="53" spans="1:14" ht="15.75" x14ac:dyDescent="0.25">
      <c r="A53" s="48" t="s">
        <v>47</v>
      </c>
      <c r="B53" s="36" t="s">
        <v>200</v>
      </c>
      <c r="C53" s="158" t="s">
        <v>8</v>
      </c>
      <c r="D53" s="160">
        <v>265</v>
      </c>
      <c r="E53" s="103" t="s">
        <v>132</v>
      </c>
      <c r="F53" s="104" t="s">
        <v>272</v>
      </c>
      <c r="G53" s="7"/>
      <c r="H53" s="139" t="e">
        <f t="shared" si="7"/>
        <v>#VALUE!</v>
      </c>
      <c r="I53" s="105" t="e">
        <f t="shared" si="8"/>
        <v>#VALUE!</v>
      </c>
      <c r="J53" s="52"/>
      <c r="K53" s="4" t="s">
        <v>25</v>
      </c>
      <c r="L53" s="6"/>
      <c r="M53" s="6"/>
      <c r="N53" s="6"/>
    </row>
    <row r="54" spans="1:14" ht="15.75" x14ac:dyDescent="0.25">
      <c r="A54" s="48" t="s">
        <v>291</v>
      </c>
      <c r="B54" s="36" t="s">
        <v>198</v>
      </c>
      <c r="C54" s="158" t="s">
        <v>8</v>
      </c>
      <c r="D54" s="160">
        <v>60</v>
      </c>
      <c r="E54" s="103" t="s">
        <v>132</v>
      </c>
      <c r="F54" s="104" t="s">
        <v>272</v>
      </c>
      <c r="G54" s="7"/>
      <c r="H54" s="139" t="e">
        <f t="shared" si="7"/>
        <v>#VALUE!</v>
      </c>
      <c r="I54" s="105" t="e">
        <f t="shared" si="8"/>
        <v>#VALUE!</v>
      </c>
      <c r="J54" s="52"/>
      <c r="K54" s="4" t="s">
        <v>25</v>
      </c>
      <c r="L54" s="6"/>
      <c r="M54" s="6"/>
      <c r="N54" s="6"/>
    </row>
    <row r="55" spans="1:14" ht="15.75" x14ac:dyDescent="0.25">
      <c r="A55" s="48" t="s">
        <v>292</v>
      </c>
      <c r="B55" s="36" t="s">
        <v>196</v>
      </c>
      <c r="C55" s="158" t="s">
        <v>8</v>
      </c>
      <c r="D55" s="160">
        <v>215</v>
      </c>
      <c r="E55" s="103" t="s">
        <v>132</v>
      </c>
      <c r="F55" s="104" t="s">
        <v>272</v>
      </c>
      <c r="G55" s="7"/>
      <c r="H55" s="139" t="e">
        <f t="shared" si="7"/>
        <v>#VALUE!</v>
      </c>
      <c r="I55" s="105" t="e">
        <f t="shared" si="8"/>
        <v>#VALUE!</v>
      </c>
      <c r="J55" s="52"/>
      <c r="K55" s="4" t="s">
        <v>25</v>
      </c>
      <c r="L55" s="6"/>
      <c r="M55" s="6"/>
      <c r="N55" s="6"/>
    </row>
    <row r="56" spans="1:14" ht="15.75" x14ac:dyDescent="0.25">
      <c r="A56" s="48" t="s">
        <v>293</v>
      </c>
      <c r="B56" s="36" t="s">
        <v>197</v>
      </c>
      <c r="C56" s="158" t="s">
        <v>8</v>
      </c>
      <c r="D56" s="160">
        <v>100</v>
      </c>
      <c r="E56" s="103" t="s">
        <v>132</v>
      </c>
      <c r="F56" s="104" t="s">
        <v>272</v>
      </c>
      <c r="G56" s="7"/>
      <c r="H56" s="139" t="e">
        <f t="shared" si="7"/>
        <v>#VALUE!</v>
      </c>
      <c r="I56" s="105" t="e">
        <f t="shared" si="8"/>
        <v>#VALUE!</v>
      </c>
      <c r="J56" s="52"/>
      <c r="K56" s="4" t="s">
        <v>25</v>
      </c>
      <c r="L56" s="6"/>
      <c r="M56" s="6"/>
      <c r="N56" s="6"/>
    </row>
    <row r="57" spans="1:14" ht="15.75" x14ac:dyDescent="0.25">
      <c r="A57" s="53">
        <v>18</v>
      </c>
      <c r="B57" s="94" t="s">
        <v>92</v>
      </c>
      <c r="C57" s="125" t="s">
        <v>23</v>
      </c>
      <c r="D57" s="95">
        <v>1</v>
      </c>
      <c r="E57" s="49"/>
      <c r="F57" s="50"/>
      <c r="G57" s="102" t="s">
        <v>133</v>
      </c>
      <c r="H57" s="16"/>
      <c r="I57" s="14"/>
      <c r="J57" s="101" t="e">
        <f>D57*G57</f>
        <v>#VALUE!</v>
      </c>
      <c r="K57" s="4"/>
      <c r="L57" s="6"/>
      <c r="M57" s="6"/>
      <c r="N57" s="6"/>
    </row>
    <row r="58" spans="1:14" s="174" customFormat="1" ht="51.75" thickBot="1" x14ac:dyDescent="0.3">
      <c r="A58" s="37">
        <v>19</v>
      </c>
      <c r="B58" s="233" t="s">
        <v>298</v>
      </c>
      <c r="C58" s="227" t="s">
        <v>10</v>
      </c>
      <c r="D58" s="228"/>
      <c r="E58" s="13"/>
      <c r="F58" s="14"/>
      <c r="G58" s="102" t="s">
        <v>133</v>
      </c>
      <c r="H58" s="16"/>
      <c r="I58" s="14"/>
      <c r="J58" s="101" t="e">
        <f>D58*G58</f>
        <v>#VALUE!</v>
      </c>
      <c r="K58" s="188"/>
      <c r="L58" s="189"/>
      <c r="M58" s="189"/>
      <c r="N58" s="229" t="s">
        <v>300</v>
      </c>
    </row>
    <row r="59" spans="1:14" ht="15.75" x14ac:dyDescent="0.25">
      <c r="A59" s="154"/>
      <c r="B59" s="45" t="s">
        <v>273</v>
      </c>
      <c r="C59" s="157"/>
      <c r="D59" s="157"/>
      <c r="E59" s="162"/>
      <c r="F59" s="162"/>
      <c r="G59" s="162"/>
      <c r="H59" s="163" t="e">
        <f>SUM(H35:H58)</f>
        <v>#VALUE!</v>
      </c>
      <c r="I59" s="163" t="e">
        <f t="shared" ref="I59:J59" si="9">SUM(I35:I58)</f>
        <v>#VALUE!</v>
      </c>
      <c r="J59" s="163" t="e">
        <f>SUM(J35:J58)</f>
        <v>#VALUE!</v>
      </c>
      <c r="K59" s="164"/>
      <c r="L59" s="165"/>
      <c r="M59" s="165"/>
      <c r="N59" s="165"/>
    </row>
    <row r="60" spans="1:14" s="115" customFormat="1" ht="19.5" x14ac:dyDescent="0.25">
      <c r="A60" s="112"/>
      <c r="B60" s="111" t="s">
        <v>22</v>
      </c>
      <c r="C60" s="113"/>
      <c r="D60" s="113"/>
      <c r="E60" s="113"/>
      <c r="F60" s="113"/>
      <c r="G60" s="113"/>
      <c r="H60" s="114" t="e">
        <f>H33+H59</f>
        <v>#VALUE!</v>
      </c>
      <c r="I60" s="114" t="e">
        <f>I33+I59</f>
        <v>#VALUE!</v>
      </c>
      <c r="J60" s="114" t="e">
        <f>J33+J59</f>
        <v>#VALUE!</v>
      </c>
      <c r="K60" s="112"/>
      <c r="L60" s="112"/>
      <c r="M60" s="112"/>
      <c r="N60" s="112"/>
    </row>
    <row r="61" spans="1:14" hidden="1" outlineLevel="1" x14ac:dyDescent="0.25"/>
    <row r="62" spans="1:14" collapsed="1" x14ac:dyDescent="0.25"/>
    <row r="63" spans="1:14" s="9" customFormat="1" ht="15.75" x14ac:dyDescent="0.25">
      <c r="A63" s="8" t="s">
        <v>26</v>
      </c>
      <c r="C63" s="10"/>
      <c r="D63" s="10"/>
      <c r="E63" s="10"/>
      <c r="F63" s="10"/>
      <c r="G63" s="10"/>
      <c r="H63" s="10"/>
      <c r="I63" s="10"/>
      <c r="J63" s="10"/>
    </row>
    <row r="64" spans="1:14" s="9" customFormat="1" ht="15.75" x14ac:dyDescent="0.25">
      <c r="A64" s="8"/>
      <c r="C64" s="10"/>
      <c r="D64" s="10"/>
      <c r="E64" s="10"/>
      <c r="F64" s="10"/>
      <c r="G64" s="10"/>
      <c r="H64" s="10"/>
      <c r="I64" s="10"/>
      <c r="J64" s="10"/>
    </row>
    <row r="65" spans="1:10" s="9" customFormat="1" ht="15.75" hidden="1" outlineLevel="1" x14ac:dyDescent="0.25">
      <c r="A65" s="8"/>
      <c r="C65" s="10"/>
      <c r="D65" s="10"/>
      <c r="E65" s="10"/>
      <c r="F65" s="10"/>
      <c r="G65" s="10"/>
      <c r="H65" s="10"/>
      <c r="I65" s="10"/>
      <c r="J65" s="10"/>
    </row>
    <row r="66" spans="1:10" s="9" customFormat="1" ht="15.75" collapsed="1" x14ac:dyDescent="0.25">
      <c r="A66" s="8"/>
      <c r="C66" s="10"/>
      <c r="D66" s="10"/>
      <c r="E66" s="10"/>
      <c r="F66" s="10"/>
      <c r="G66" s="10"/>
      <c r="H66" s="10"/>
      <c r="I66" s="10"/>
      <c r="J66" s="10"/>
    </row>
    <row r="67" spans="1:10" s="9" customFormat="1" ht="15.75" x14ac:dyDescent="0.25">
      <c r="A67" s="8" t="s">
        <v>27</v>
      </c>
      <c r="C67" s="10"/>
      <c r="D67" s="10"/>
      <c r="E67" s="10"/>
      <c r="F67" s="10"/>
      <c r="G67" s="10"/>
      <c r="H67" s="10"/>
      <c r="I67" s="10"/>
      <c r="J67" s="10"/>
    </row>
    <row r="68" spans="1:10" s="9" customFormat="1" ht="15.75" x14ac:dyDescent="0.25">
      <c r="A68" s="8"/>
      <c r="C68" s="10"/>
      <c r="D68" s="10"/>
      <c r="E68" s="10"/>
      <c r="F68" s="10"/>
      <c r="G68" s="10"/>
      <c r="H68" s="10"/>
      <c r="I68" s="10"/>
      <c r="J68" s="10"/>
    </row>
    <row r="69" spans="1:10" s="9" customFormat="1" ht="15.75" hidden="1" outlineLevel="1" x14ac:dyDescent="0.25">
      <c r="A69" s="8"/>
      <c r="C69" s="10"/>
      <c r="D69" s="10"/>
      <c r="E69" s="10"/>
      <c r="F69" s="10"/>
      <c r="G69" s="10"/>
      <c r="H69" s="10"/>
      <c r="I69" s="10"/>
      <c r="J69" s="10"/>
    </row>
    <row r="70" spans="1:10" s="9" customFormat="1" ht="15.75" collapsed="1" x14ac:dyDescent="0.25">
      <c r="A70" s="8"/>
      <c r="C70" s="10"/>
      <c r="D70" s="10"/>
      <c r="E70" s="10"/>
      <c r="F70" s="10"/>
      <c r="G70" s="10"/>
      <c r="H70" s="10"/>
      <c r="I70" s="10"/>
      <c r="J70" s="10"/>
    </row>
    <row r="71" spans="1:10" s="9" customFormat="1" ht="15.75" x14ac:dyDescent="0.25">
      <c r="A71" s="8" t="s">
        <v>144</v>
      </c>
      <c r="C71" s="10"/>
      <c r="D71" s="10"/>
      <c r="E71" s="10"/>
      <c r="F71" s="10"/>
      <c r="G71" s="10"/>
      <c r="H71" s="10"/>
      <c r="I71" s="10"/>
      <c r="J71" s="10"/>
    </row>
  </sheetData>
  <mergeCells count="15">
    <mergeCell ref="B11:J11"/>
    <mergeCell ref="K11:N11"/>
    <mergeCell ref="I1:N1"/>
    <mergeCell ref="A6:N6"/>
    <mergeCell ref="A7:N7"/>
    <mergeCell ref="A9:A10"/>
    <mergeCell ref="B9:B10"/>
    <mergeCell ref="C9:C10"/>
    <mergeCell ref="D9:D10"/>
    <mergeCell ref="E9:G9"/>
    <mergeCell ref="H9:J9"/>
    <mergeCell ref="K9:K10"/>
    <mergeCell ref="L9:L10"/>
    <mergeCell ref="M9:M10"/>
    <mergeCell ref="N9:N10"/>
  </mergeCells>
  <printOptions horizontalCentered="1"/>
  <pageMargins left="0.31496062992125984" right="0.31496062992125984" top="0.35433070866141736" bottom="0.35433070866141736" header="0" footer="0"/>
  <pageSetup paperSize="8" scale="71" fitToHeight="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N68"/>
  <sheetViews>
    <sheetView workbookViewId="0">
      <selection activeCell="A68" sqref="A1:N68"/>
    </sheetView>
  </sheetViews>
  <sheetFormatPr defaultRowHeight="15" outlineLevelRow="1" x14ac:dyDescent="0.25"/>
  <cols>
    <col min="1" max="1" width="6" style="2" customWidth="1"/>
    <col min="2" max="2" width="35.140625" style="2" customWidth="1"/>
    <col min="3" max="3" width="6.85546875" style="1" customWidth="1"/>
    <col min="4" max="4" width="9.140625" style="1"/>
    <col min="5" max="7" width="11.140625" style="1" customWidth="1"/>
    <col min="8" max="9" width="16.7109375" style="1" customWidth="1"/>
    <col min="10" max="10" width="19.5703125" style="1" customWidth="1"/>
    <col min="11" max="11" width="13.28515625" style="2" customWidth="1"/>
    <col min="12" max="12" width="14.42578125" style="2" customWidth="1"/>
    <col min="13" max="13" width="10.140625" style="2" customWidth="1"/>
    <col min="14" max="14" width="16.28515625" style="2" customWidth="1"/>
    <col min="15" max="16384" width="9.140625" style="2"/>
  </cols>
  <sheetData>
    <row r="3" spans="1:14" x14ac:dyDescent="0.25">
      <c r="I3" s="200" t="s">
        <v>271</v>
      </c>
      <c r="J3" s="201"/>
      <c r="K3" s="201"/>
      <c r="L3" s="201"/>
      <c r="M3" s="201"/>
      <c r="N3" s="201"/>
    </row>
    <row r="4" spans="1:14" hidden="1" outlineLevel="1" collapsed="1" x14ac:dyDescent="0.25"/>
    <row r="5" spans="1:14" ht="45.75" customHeight="1" collapsed="1" x14ac:dyDescent="0.25">
      <c r="A5" s="202" t="s">
        <v>93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</row>
    <row r="6" spans="1:14" ht="32.25" customHeight="1" thickBot="1" x14ac:dyDescent="0.3">
      <c r="A6" s="225" t="s">
        <v>145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</row>
    <row r="7" spans="1:14" s="1" customFormat="1" ht="15.75" thickBot="1" x14ac:dyDescent="0.3">
      <c r="A7" s="213" t="s">
        <v>0</v>
      </c>
      <c r="B7" s="213" t="s">
        <v>1</v>
      </c>
      <c r="C7" s="213" t="s">
        <v>9</v>
      </c>
      <c r="D7" s="213" t="s">
        <v>2</v>
      </c>
      <c r="E7" s="215" t="s">
        <v>3</v>
      </c>
      <c r="F7" s="216"/>
      <c r="G7" s="217"/>
      <c r="H7" s="215" t="s">
        <v>6</v>
      </c>
      <c r="I7" s="216"/>
      <c r="J7" s="217"/>
      <c r="K7" s="195" t="s">
        <v>21</v>
      </c>
      <c r="L7" s="195" t="s">
        <v>18</v>
      </c>
      <c r="M7" s="195" t="s">
        <v>19</v>
      </c>
      <c r="N7" s="195" t="s">
        <v>20</v>
      </c>
    </row>
    <row r="8" spans="1:14" s="1" customFormat="1" ht="29.25" thickBot="1" x14ac:dyDescent="0.3">
      <c r="A8" s="214"/>
      <c r="B8" s="214"/>
      <c r="C8" s="214"/>
      <c r="D8" s="214"/>
      <c r="E8" s="17" t="s">
        <v>7</v>
      </c>
      <c r="F8" s="18" t="s">
        <v>24</v>
      </c>
      <c r="G8" s="17" t="s">
        <v>5</v>
      </c>
      <c r="H8" s="17" t="s">
        <v>4</v>
      </c>
      <c r="I8" s="18" t="s">
        <v>24</v>
      </c>
      <c r="J8" s="17" t="s">
        <v>5</v>
      </c>
      <c r="K8" s="196"/>
      <c r="L8" s="196"/>
      <c r="M8" s="196"/>
      <c r="N8" s="196"/>
    </row>
    <row r="9" spans="1:14" ht="19.5" customHeight="1" x14ac:dyDescent="0.25">
      <c r="A9" s="22"/>
      <c r="B9" s="223" t="s">
        <v>131</v>
      </c>
      <c r="C9" s="224"/>
      <c r="D9" s="224"/>
      <c r="E9" s="224"/>
      <c r="F9" s="198"/>
      <c r="G9" s="198"/>
      <c r="H9" s="198"/>
      <c r="I9" s="198"/>
      <c r="J9" s="199"/>
      <c r="K9" s="197"/>
      <c r="L9" s="198"/>
      <c r="M9" s="198"/>
      <c r="N9" s="199"/>
    </row>
    <row r="10" spans="1:14" ht="19.5" customHeight="1" x14ac:dyDescent="0.25">
      <c r="A10" s="82"/>
      <c r="B10" s="83" t="s">
        <v>146</v>
      </c>
      <c r="C10" s="166"/>
      <c r="D10" s="166"/>
      <c r="E10" s="84"/>
      <c r="F10" s="85"/>
      <c r="G10" s="85"/>
      <c r="H10" s="85"/>
      <c r="I10" s="85"/>
      <c r="J10" s="86"/>
      <c r="K10" s="87"/>
      <c r="L10" s="85"/>
      <c r="M10" s="85"/>
      <c r="N10" s="86"/>
    </row>
    <row r="11" spans="1:14" ht="32.25" customHeight="1" x14ac:dyDescent="0.25">
      <c r="A11" s="3">
        <v>1</v>
      </c>
      <c r="B11" s="94" t="s">
        <v>147</v>
      </c>
      <c r="C11" s="125" t="s">
        <v>10</v>
      </c>
      <c r="D11" s="95">
        <v>1</v>
      </c>
      <c r="E11" s="49"/>
      <c r="F11" s="50"/>
      <c r="G11" s="102" t="s">
        <v>133</v>
      </c>
      <c r="H11" s="16"/>
      <c r="I11" s="14"/>
      <c r="J11" s="101" t="e">
        <f>D11*G11</f>
        <v>#VALUE!</v>
      </c>
      <c r="K11" s="4"/>
      <c r="L11" s="6"/>
      <c r="M11" s="6"/>
      <c r="N11" s="6"/>
    </row>
    <row r="12" spans="1:14" ht="25.5" x14ac:dyDescent="0.25">
      <c r="A12" s="28" t="s">
        <v>11</v>
      </c>
      <c r="B12" s="36" t="s">
        <v>148</v>
      </c>
      <c r="C12" s="130" t="s">
        <v>10</v>
      </c>
      <c r="D12" s="78">
        <v>1</v>
      </c>
      <c r="E12" s="103" t="s">
        <v>132</v>
      </c>
      <c r="F12" s="104" t="s">
        <v>272</v>
      </c>
      <c r="G12" s="7"/>
      <c r="H12" s="139" t="e">
        <f>D12*E12</f>
        <v>#VALUE!</v>
      </c>
      <c r="I12" s="105" t="e">
        <f>D12*F12</f>
        <v>#VALUE!</v>
      </c>
      <c r="J12" s="52"/>
      <c r="K12" s="4" t="s">
        <v>25</v>
      </c>
      <c r="L12" s="6"/>
      <c r="M12" s="6"/>
      <c r="N12" s="6"/>
    </row>
    <row r="13" spans="1:14" ht="42" customHeight="1" x14ac:dyDescent="0.25">
      <c r="A13" s="3">
        <v>2</v>
      </c>
      <c r="B13" s="94" t="s">
        <v>149</v>
      </c>
      <c r="C13" s="125" t="s">
        <v>10</v>
      </c>
      <c r="D13" s="95">
        <v>1</v>
      </c>
      <c r="E13" s="49"/>
      <c r="F13" s="50"/>
      <c r="G13" s="102" t="s">
        <v>133</v>
      </c>
      <c r="H13" s="16"/>
      <c r="I13" s="14"/>
      <c r="J13" s="101" t="e">
        <f>D13*G13</f>
        <v>#VALUE!</v>
      </c>
      <c r="K13" s="4"/>
      <c r="L13" s="6"/>
      <c r="M13" s="6"/>
      <c r="N13" s="6"/>
    </row>
    <row r="14" spans="1:14" ht="15.75" x14ac:dyDescent="0.25">
      <c r="A14" s="28" t="s">
        <v>13</v>
      </c>
      <c r="B14" s="36" t="s">
        <v>150</v>
      </c>
      <c r="C14" s="130" t="s">
        <v>10</v>
      </c>
      <c r="D14" s="78">
        <v>1</v>
      </c>
      <c r="E14" s="103" t="s">
        <v>132</v>
      </c>
      <c r="F14" s="104" t="s">
        <v>272</v>
      </c>
      <c r="G14" s="7"/>
      <c r="H14" s="139" t="e">
        <f>D14*E14</f>
        <v>#VALUE!</v>
      </c>
      <c r="I14" s="105" t="e">
        <f>D14*F14</f>
        <v>#VALUE!</v>
      </c>
      <c r="J14" s="52"/>
      <c r="K14" s="4" t="s">
        <v>25</v>
      </c>
      <c r="L14" s="6"/>
      <c r="M14" s="6"/>
      <c r="N14" s="6"/>
    </row>
    <row r="15" spans="1:14" ht="15.75" x14ac:dyDescent="0.25">
      <c r="A15" s="88" t="s">
        <v>151</v>
      </c>
      <c r="B15" s="127" t="s">
        <v>152</v>
      </c>
      <c r="C15" s="126" t="s">
        <v>10</v>
      </c>
      <c r="D15" s="97">
        <v>2</v>
      </c>
      <c r="E15" s="49"/>
      <c r="F15" s="50"/>
      <c r="G15" s="102" t="s">
        <v>133</v>
      </c>
      <c r="H15" s="16"/>
      <c r="I15" s="14"/>
      <c r="J15" s="101" t="e">
        <f>D15*G15</f>
        <v>#VALUE!</v>
      </c>
      <c r="K15" s="4"/>
      <c r="L15" s="6"/>
      <c r="M15" s="6"/>
      <c r="N15" s="6"/>
    </row>
    <row r="16" spans="1:14" ht="15.75" x14ac:dyDescent="0.25">
      <c r="A16" s="28" t="s">
        <v>14</v>
      </c>
      <c r="B16" s="36" t="s">
        <v>153</v>
      </c>
      <c r="C16" s="130" t="s">
        <v>10</v>
      </c>
      <c r="D16" s="78">
        <v>2</v>
      </c>
      <c r="E16" s="103" t="s">
        <v>132</v>
      </c>
      <c r="F16" s="104" t="s">
        <v>272</v>
      </c>
      <c r="G16" s="7"/>
      <c r="H16" s="139" t="e">
        <f>D16*E16</f>
        <v>#VALUE!</v>
      </c>
      <c r="I16" s="105" t="e">
        <f>D16*F16</f>
        <v>#VALUE!</v>
      </c>
      <c r="J16" s="52"/>
      <c r="K16" s="4" t="s">
        <v>25</v>
      </c>
      <c r="L16" s="6"/>
      <c r="M16" s="6"/>
      <c r="N16" s="6"/>
    </row>
    <row r="17" spans="1:14" ht="15.75" x14ac:dyDescent="0.25">
      <c r="A17" s="89" t="s">
        <v>103</v>
      </c>
      <c r="B17" s="127" t="s">
        <v>154</v>
      </c>
      <c r="C17" s="126" t="s">
        <v>10</v>
      </c>
      <c r="D17" s="97">
        <v>2</v>
      </c>
      <c r="E17" s="49"/>
      <c r="F17" s="50"/>
      <c r="G17" s="102" t="s">
        <v>133</v>
      </c>
      <c r="H17" s="16"/>
      <c r="I17" s="14"/>
      <c r="J17" s="101" t="e">
        <f>D17*G17</f>
        <v>#VALUE!</v>
      </c>
      <c r="K17" s="4"/>
      <c r="L17" s="6"/>
      <c r="M17" s="6"/>
      <c r="N17" s="6"/>
    </row>
    <row r="18" spans="1:14" ht="15.75" x14ac:dyDescent="0.25">
      <c r="A18" s="28" t="s">
        <v>29</v>
      </c>
      <c r="B18" s="90" t="s">
        <v>155</v>
      </c>
      <c r="C18" s="91" t="s">
        <v>10</v>
      </c>
      <c r="D18" s="71">
        <v>2</v>
      </c>
      <c r="E18" s="103" t="s">
        <v>132</v>
      </c>
      <c r="F18" s="104" t="s">
        <v>272</v>
      </c>
      <c r="G18" s="7"/>
      <c r="H18" s="139" t="e">
        <f>D18*E18</f>
        <v>#VALUE!</v>
      </c>
      <c r="I18" s="105" t="e">
        <f>D18*F18</f>
        <v>#VALUE!</v>
      </c>
      <c r="J18" s="52"/>
      <c r="K18" s="4" t="s">
        <v>25</v>
      </c>
      <c r="L18" s="6"/>
      <c r="M18" s="6"/>
      <c r="N18" s="6"/>
    </row>
    <row r="19" spans="1:14" ht="25.5" x14ac:dyDescent="0.25">
      <c r="A19" s="3">
        <v>5</v>
      </c>
      <c r="B19" s="94" t="s">
        <v>156</v>
      </c>
      <c r="C19" s="125" t="s">
        <v>10</v>
      </c>
      <c r="D19" s="95">
        <v>1</v>
      </c>
      <c r="E19" s="49"/>
      <c r="F19" s="50"/>
      <c r="G19" s="102" t="s">
        <v>133</v>
      </c>
      <c r="H19" s="16"/>
      <c r="I19" s="14"/>
      <c r="J19" s="101" t="e">
        <f>D19*G19</f>
        <v>#VALUE!</v>
      </c>
      <c r="K19" s="4"/>
      <c r="L19" s="6"/>
      <c r="M19" s="6"/>
      <c r="N19" s="6"/>
    </row>
    <row r="20" spans="1:14" ht="15.75" x14ac:dyDescent="0.25">
      <c r="A20" s="28" t="s">
        <v>30</v>
      </c>
      <c r="B20" s="36" t="s">
        <v>157</v>
      </c>
      <c r="C20" s="130" t="s">
        <v>10</v>
      </c>
      <c r="D20" s="78">
        <v>1</v>
      </c>
      <c r="E20" s="103" t="s">
        <v>132</v>
      </c>
      <c r="F20" s="104" t="s">
        <v>272</v>
      </c>
      <c r="G20" s="7"/>
      <c r="H20" s="139" t="e">
        <f t="shared" ref="H20:H21" si="0">D20*E20</f>
        <v>#VALUE!</v>
      </c>
      <c r="I20" s="105" t="e">
        <f t="shared" ref="I20:I21" si="1">D20*F20</f>
        <v>#VALUE!</v>
      </c>
      <c r="J20" s="52"/>
      <c r="K20" s="4" t="s">
        <v>25</v>
      </c>
      <c r="L20" s="6"/>
      <c r="M20" s="6"/>
      <c r="N20" s="6"/>
    </row>
    <row r="21" spans="1:14" ht="15.75" x14ac:dyDescent="0.25">
      <c r="A21" s="28" t="s">
        <v>31</v>
      </c>
      <c r="B21" s="36" t="s">
        <v>158</v>
      </c>
      <c r="C21" s="130" t="s">
        <v>10</v>
      </c>
      <c r="D21" s="78">
        <v>1</v>
      </c>
      <c r="E21" s="103" t="s">
        <v>132</v>
      </c>
      <c r="F21" s="104" t="s">
        <v>272</v>
      </c>
      <c r="G21" s="7"/>
      <c r="H21" s="139" t="e">
        <f t="shared" si="0"/>
        <v>#VALUE!</v>
      </c>
      <c r="I21" s="105" t="e">
        <f t="shared" si="1"/>
        <v>#VALUE!</v>
      </c>
      <c r="J21" s="52"/>
      <c r="K21" s="4" t="s">
        <v>25</v>
      </c>
      <c r="L21" s="6"/>
      <c r="M21" s="6"/>
      <c r="N21" s="6"/>
    </row>
    <row r="22" spans="1:14" ht="25.5" x14ac:dyDescent="0.25">
      <c r="A22" s="3">
        <v>6</v>
      </c>
      <c r="B22" s="172" t="s">
        <v>159</v>
      </c>
      <c r="C22" s="125" t="s">
        <v>10</v>
      </c>
      <c r="D22" s="173">
        <v>1</v>
      </c>
      <c r="E22" s="49"/>
      <c r="F22" s="50"/>
      <c r="G22" s="102" t="s">
        <v>133</v>
      </c>
      <c r="H22" s="16"/>
      <c r="I22" s="14"/>
      <c r="J22" s="101" t="e">
        <f>D22*G22</f>
        <v>#VALUE!</v>
      </c>
      <c r="K22" s="4"/>
      <c r="L22" s="6"/>
      <c r="M22" s="6"/>
      <c r="N22" s="6"/>
    </row>
    <row r="23" spans="1:14" ht="25.5" x14ac:dyDescent="0.25">
      <c r="A23" s="28" t="s">
        <v>33</v>
      </c>
      <c r="B23" s="36" t="s">
        <v>160</v>
      </c>
      <c r="C23" s="130" t="s">
        <v>10</v>
      </c>
      <c r="D23" s="78">
        <v>1</v>
      </c>
      <c r="E23" s="103" t="s">
        <v>132</v>
      </c>
      <c r="F23" s="104" t="s">
        <v>272</v>
      </c>
      <c r="G23" s="7"/>
      <c r="H23" s="139" t="e">
        <f t="shared" ref="H23:H25" si="2">D23*E23</f>
        <v>#VALUE!</v>
      </c>
      <c r="I23" s="105" t="e">
        <f t="shared" ref="I23:I25" si="3">D23*F23</f>
        <v>#VALUE!</v>
      </c>
      <c r="J23" s="52"/>
      <c r="K23" s="4" t="s">
        <v>25</v>
      </c>
      <c r="L23" s="6"/>
      <c r="M23" s="6"/>
      <c r="N23" s="6"/>
    </row>
    <row r="24" spans="1:14" ht="15.75" x14ac:dyDescent="0.25">
      <c r="A24" s="28" t="s">
        <v>288</v>
      </c>
      <c r="B24" s="36" t="s">
        <v>161</v>
      </c>
      <c r="C24" s="130" t="s">
        <v>10</v>
      </c>
      <c r="D24" s="78">
        <v>1</v>
      </c>
      <c r="E24" s="103" t="s">
        <v>132</v>
      </c>
      <c r="F24" s="104" t="s">
        <v>272</v>
      </c>
      <c r="G24" s="7"/>
      <c r="H24" s="139" t="e">
        <f t="shared" si="2"/>
        <v>#VALUE!</v>
      </c>
      <c r="I24" s="105" t="e">
        <f t="shared" si="3"/>
        <v>#VALUE!</v>
      </c>
      <c r="J24" s="52"/>
      <c r="K24" s="4" t="s">
        <v>25</v>
      </c>
      <c r="L24" s="6"/>
      <c r="M24" s="6"/>
      <c r="N24" s="6"/>
    </row>
    <row r="25" spans="1:14" ht="15.75" x14ac:dyDescent="0.25">
      <c r="A25" s="28" t="s">
        <v>294</v>
      </c>
      <c r="B25" s="36" t="s">
        <v>162</v>
      </c>
      <c r="C25" s="130" t="s">
        <v>10</v>
      </c>
      <c r="D25" s="78">
        <v>1</v>
      </c>
      <c r="E25" s="103" t="s">
        <v>132</v>
      </c>
      <c r="F25" s="104" t="s">
        <v>272</v>
      </c>
      <c r="G25" s="7"/>
      <c r="H25" s="139" t="e">
        <f t="shared" si="2"/>
        <v>#VALUE!</v>
      </c>
      <c r="I25" s="105" t="e">
        <f t="shared" si="3"/>
        <v>#VALUE!</v>
      </c>
      <c r="J25" s="52"/>
      <c r="K25" s="4" t="s">
        <v>25</v>
      </c>
      <c r="L25" s="6"/>
      <c r="M25" s="6"/>
      <c r="N25" s="6"/>
    </row>
    <row r="26" spans="1:14" ht="25.5" x14ac:dyDescent="0.25">
      <c r="A26" s="116" t="s">
        <v>120</v>
      </c>
      <c r="B26" s="94" t="s">
        <v>66</v>
      </c>
      <c r="C26" s="126" t="s">
        <v>10</v>
      </c>
      <c r="D26" s="97">
        <v>44</v>
      </c>
      <c r="E26" s="49"/>
      <c r="F26" s="50"/>
      <c r="G26" s="102" t="s">
        <v>133</v>
      </c>
      <c r="H26" s="16"/>
      <c r="I26" s="14"/>
      <c r="J26" s="101" t="e">
        <f>D26*G26</f>
        <v>#VALUE!</v>
      </c>
      <c r="K26" s="4"/>
      <c r="L26" s="6"/>
      <c r="M26" s="6"/>
      <c r="N26" s="6"/>
    </row>
    <row r="27" spans="1:14" ht="25.5" x14ac:dyDescent="0.25">
      <c r="A27" s="28" t="s">
        <v>34</v>
      </c>
      <c r="B27" s="36" t="s">
        <v>164</v>
      </c>
      <c r="C27" s="130" t="s">
        <v>10</v>
      </c>
      <c r="D27" s="78">
        <v>44</v>
      </c>
      <c r="E27" s="103" t="s">
        <v>132</v>
      </c>
      <c r="F27" s="104" t="s">
        <v>272</v>
      </c>
      <c r="G27" s="7"/>
      <c r="H27" s="139" t="e">
        <f>D27*E27</f>
        <v>#VALUE!</v>
      </c>
      <c r="I27" s="105" t="e">
        <f>D27*F27</f>
        <v>#VALUE!</v>
      </c>
      <c r="J27" s="52"/>
      <c r="K27" s="4" t="s">
        <v>25</v>
      </c>
      <c r="L27" s="6"/>
      <c r="M27" s="6"/>
      <c r="N27" s="6"/>
    </row>
    <row r="28" spans="1:14" s="174" customFormat="1" ht="63.75" x14ac:dyDescent="0.25">
      <c r="A28" s="116" t="s">
        <v>246</v>
      </c>
      <c r="B28" s="94" t="s">
        <v>302</v>
      </c>
      <c r="C28" s="240" t="s">
        <v>8</v>
      </c>
      <c r="D28" s="241">
        <v>3</v>
      </c>
      <c r="E28" s="13"/>
      <c r="F28" s="14"/>
      <c r="G28" s="102" t="s">
        <v>133</v>
      </c>
      <c r="H28" s="16"/>
      <c r="I28" s="14"/>
      <c r="J28" s="101" t="e">
        <f>D28*G28</f>
        <v>#VALUE!</v>
      </c>
      <c r="K28" s="238"/>
      <c r="L28" s="239"/>
      <c r="M28" s="239"/>
      <c r="N28" s="239"/>
    </row>
    <row r="29" spans="1:14" ht="15.75" x14ac:dyDescent="0.25">
      <c r="A29" s="28" t="s">
        <v>36</v>
      </c>
      <c r="B29" s="36" t="s">
        <v>166</v>
      </c>
      <c r="C29" s="130" t="s">
        <v>8</v>
      </c>
      <c r="D29" s="78">
        <v>3</v>
      </c>
      <c r="E29" s="103" t="s">
        <v>132</v>
      </c>
      <c r="F29" s="104" t="s">
        <v>272</v>
      </c>
      <c r="G29" s="7"/>
      <c r="H29" s="139" t="e">
        <f>D29*E29</f>
        <v>#VALUE!</v>
      </c>
      <c r="I29" s="105" t="e">
        <f>D29*F29</f>
        <v>#VALUE!</v>
      </c>
      <c r="J29" s="52"/>
      <c r="K29" s="4" t="s">
        <v>25</v>
      </c>
      <c r="L29" s="6"/>
      <c r="M29" s="6"/>
      <c r="N29" s="6"/>
    </row>
    <row r="30" spans="1:14" s="174" customFormat="1" ht="63.75" x14ac:dyDescent="0.25">
      <c r="A30" s="237">
        <v>9</v>
      </c>
      <c r="B30" s="94" t="s">
        <v>303</v>
      </c>
      <c r="C30" s="125" t="s">
        <v>8</v>
      </c>
      <c r="D30" s="95">
        <v>240</v>
      </c>
      <c r="E30" s="13"/>
      <c r="F30" s="14"/>
      <c r="G30" s="102" t="s">
        <v>133</v>
      </c>
      <c r="H30" s="16"/>
      <c r="I30" s="14"/>
      <c r="J30" s="101" t="e">
        <f>D30*G30</f>
        <v>#VALUE!</v>
      </c>
      <c r="K30" s="238"/>
      <c r="L30" s="239"/>
      <c r="M30" s="239"/>
      <c r="N30" s="239"/>
    </row>
    <row r="31" spans="1:14" ht="25.5" x14ac:dyDescent="0.25">
      <c r="A31" s="28" t="s">
        <v>37</v>
      </c>
      <c r="B31" s="36" t="s">
        <v>165</v>
      </c>
      <c r="C31" s="130" t="s">
        <v>8</v>
      </c>
      <c r="D31" s="78">
        <v>240</v>
      </c>
      <c r="E31" s="103" t="s">
        <v>132</v>
      </c>
      <c r="F31" s="104" t="s">
        <v>272</v>
      </c>
      <c r="G31" s="7"/>
      <c r="H31" s="139" t="e">
        <f t="shared" ref="H31:H32" si="4">D31*E31</f>
        <v>#VALUE!</v>
      </c>
      <c r="I31" s="105" t="e">
        <f t="shared" ref="I31:I32" si="5">D31*F31</f>
        <v>#VALUE!</v>
      </c>
      <c r="J31" s="52"/>
      <c r="K31" s="4" t="s">
        <v>25</v>
      </c>
      <c r="L31" s="6"/>
      <c r="M31" s="6"/>
      <c r="N31" s="6"/>
    </row>
    <row r="32" spans="1:14" ht="15.75" x14ac:dyDescent="0.25">
      <c r="A32" s="28" t="s">
        <v>275</v>
      </c>
      <c r="B32" s="36" t="s">
        <v>167</v>
      </c>
      <c r="C32" s="130" t="s">
        <v>10</v>
      </c>
      <c r="D32" s="78">
        <v>50</v>
      </c>
      <c r="E32" s="103" t="s">
        <v>132</v>
      </c>
      <c r="F32" s="104" t="s">
        <v>272</v>
      </c>
      <c r="G32" s="7"/>
      <c r="H32" s="139" t="e">
        <f t="shared" si="4"/>
        <v>#VALUE!</v>
      </c>
      <c r="I32" s="105" t="e">
        <f t="shared" si="5"/>
        <v>#VALUE!</v>
      </c>
      <c r="J32" s="52"/>
      <c r="K32" s="4" t="s">
        <v>25</v>
      </c>
      <c r="L32" s="6"/>
      <c r="M32" s="6"/>
      <c r="N32" s="6"/>
    </row>
    <row r="33" spans="1:14" ht="25.5" x14ac:dyDescent="0.25">
      <c r="A33" s="3">
        <v>10</v>
      </c>
      <c r="B33" s="96" t="s">
        <v>174</v>
      </c>
      <c r="C33" s="126" t="s">
        <v>8</v>
      </c>
      <c r="D33" s="97">
        <v>50</v>
      </c>
      <c r="E33" s="49"/>
      <c r="F33" s="50"/>
      <c r="G33" s="102" t="s">
        <v>133</v>
      </c>
      <c r="H33" s="16"/>
      <c r="I33" s="14"/>
      <c r="J33" s="101" t="e">
        <f>D33*G33</f>
        <v>#VALUE!</v>
      </c>
      <c r="K33" s="4" t="s">
        <v>25</v>
      </c>
      <c r="L33" s="6"/>
      <c r="M33" s="6"/>
      <c r="N33" s="6"/>
    </row>
    <row r="34" spans="1:14" ht="25.5" x14ac:dyDescent="0.25">
      <c r="A34" s="28" t="s">
        <v>38</v>
      </c>
      <c r="B34" s="36" t="s">
        <v>105</v>
      </c>
      <c r="C34" s="130" t="s">
        <v>8</v>
      </c>
      <c r="D34" s="78">
        <v>50</v>
      </c>
      <c r="E34" s="103" t="s">
        <v>132</v>
      </c>
      <c r="F34" s="104" t="s">
        <v>272</v>
      </c>
      <c r="G34" s="7"/>
      <c r="H34" s="139" t="e">
        <f>D34*E34</f>
        <v>#VALUE!</v>
      </c>
      <c r="I34" s="105" t="e">
        <f>D34*F34</f>
        <v>#VALUE!</v>
      </c>
      <c r="J34" s="52"/>
      <c r="K34" s="4"/>
      <c r="L34" s="6"/>
      <c r="M34" s="6"/>
      <c r="N34" s="6"/>
    </row>
    <row r="35" spans="1:14" ht="15.75" x14ac:dyDescent="0.25">
      <c r="A35" s="3">
        <v>11</v>
      </c>
      <c r="B35" s="94" t="s">
        <v>168</v>
      </c>
      <c r="C35" s="125" t="s">
        <v>10</v>
      </c>
      <c r="D35" s="95">
        <v>5</v>
      </c>
      <c r="E35" s="49"/>
      <c r="F35" s="50"/>
      <c r="G35" s="102" t="s">
        <v>133</v>
      </c>
      <c r="H35" s="16"/>
      <c r="I35" s="14"/>
      <c r="J35" s="101" t="e">
        <f>D35*G35</f>
        <v>#VALUE!</v>
      </c>
      <c r="K35" s="4"/>
      <c r="L35" s="6"/>
      <c r="M35" s="6"/>
      <c r="N35" s="6"/>
    </row>
    <row r="36" spans="1:14" ht="15.75" x14ac:dyDescent="0.25">
      <c r="A36" s="28" t="s">
        <v>44</v>
      </c>
      <c r="B36" s="36" t="s">
        <v>134</v>
      </c>
      <c r="C36" s="130" t="s">
        <v>10</v>
      </c>
      <c r="D36" s="78">
        <v>5</v>
      </c>
      <c r="E36" s="103" t="s">
        <v>132</v>
      </c>
      <c r="F36" s="104" t="s">
        <v>272</v>
      </c>
      <c r="G36" s="7"/>
      <c r="H36" s="139" t="e">
        <f>D36*E36</f>
        <v>#VALUE!</v>
      </c>
      <c r="I36" s="105" t="e">
        <f>D36*F36</f>
        <v>#VALUE!</v>
      </c>
      <c r="J36" s="52"/>
      <c r="K36" s="4" t="s">
        <v>25</v>
      </c>
      <c r="L36" s="6"/>
      <c r="M36" s="6"/>
      <c r="N36" s="6"/>
    </row>
    <row r="37" spans="1:14" ht="63.75" x14ac:dyDescent="0.25">
      <c r="A37" s="3">
        <v>12</v>
      </c>
      <c r="B37" s="94" t="s">
        <v>70</v>
      </c>
      <c r="C37" s="125" t="s">
        <v>8</v>
      </c>
      <c r="D37" s="95">
        <v>4500</v>
      </c>
      <c r="E37" s="49"/>
      <c r="F37" s="50"/>
      <c r="G37" s="102" t="s">
        <v>133</v>
      </c>
      <c r="H37" s="16"/>
      <c r="I37" s="14"/>
      <c r="J37" s="101" t="e">
        <f>D37*G37</f>
        <v>#VALUE!</v>
      </c>
      <c r="K37" s="4"/>
      <c r="L37" s="6"/>
      <c r="M37" s="6"/>
      <c r="N37" s="6"/>
    </row>
    <row r="38" spans="1:14" ht="15.75" x14ac:dyDescent="0.25">
      <c r="A38" s="28" t="s">
        <v>46</v>
      </c>
      <c r="B38" s="36" t="s">
        <v>135</v>
      </c>
      <c r="C38" s="130" t="s">
        <v>8</v>
      </c>
      <c r="D38" s="78">
        <v>100</v>
      </c>
      <c r="E38" s="103" t="s">
        <v>132</v>
      </c>
      <c r="F38" s="104" t="s">
        <v>272</v>
      </c>
      <c r="G38" s="7"/>
      <c r="H38" s="139" t="e">
        <f t="shared" ref="H38:H39" si="6">D38*E38</f>
        <v>#VALUE!</v>
      </c>
      <c r="I38" s="105" t="e">
        <f t="shared" ref="I38:I39" si="7">D38*F38</f>
        <v>#VALUE!</v>
      </c>
      <c r="J38" s="52"/>
      <c r="K38" s="4" t="s">
        <v>25</v>
      </c>
      <c r="L38" s="6"/>
      <c r="M38" s="6"/>
      <c r="N38" s="6"/>
    </row>
    <row r="39" spans="1:14" ht="15.75" x14ac:dyDescent="0.25">
      <c r="A39" s="28" t="s">
        <v>276</v>
      </c>
      <c r="B39" s="36" t="s">
        <v>176</v>
      </c>
      <c r="C39" s="130" t="s">
        <v>8</v>
      </c>
      <c r="D39" s="78">
        <v>4400</v>
      </c>
      <c r="E39" s="103" t="s">
        <v>132</v>
      </c>
      <c r="F39" s="104" t="s">
        <v>272</v>
      </c>
      <c r="G39" s="7"/>
      <c r="H39" s="139" t="e">
        <f t="shared" si="6"/>
        <v>#VALUE!</v>
      </c>
      <c r="I39" s="105" t="e">
        <f t="shared" si="7"/>
        <v>#VALUE!</v>
      </c>
      <c r="J39" s="52"/>
      <c r="K39" s="4" t="s">
        <v>25</v>
      </c>
      <c r="L39" s="6"/>
      <c r="M39" s="6"/>
      <c r="N39" s="6"/>
    </row>
    <row r="40" spans="1:14" ht="63.75" x14ac:dyDescent="0.25">
      <c r="A40" s="3">
        <v>13</v>
      </c>
      <c r="B40" s="94" t="s">
        <v>90</v>
      </c>
      <c r="C40" s="125" t="s">
        <v>8</v>
      </c>
      <c r="D40" s="95">
        <f>D41+D41</f>
        <v>320</v>
      </c>
      <c r="E40" s="49"/>
      <c r="F40" s="50"/>
      <c r="G40" s="102" t="s">
        <v>133</v>
      </c>
      <c r="H40" s="16"/>
      <c r="I40" s="14"/>
      <c r="J40" s="101" t="e">
        <f>D40*G40</f>
        <v>#VALUE!</v>
      </c>
      <c r="K40" s="4"/>
      <c r="L40" s="6"/>
      <c r="M40" s="6"/>
      <c r="N40" s="6"/>
    </row>
    <row r="41" spans="1:14" ht="15.75" x14ac:dyDescent="0.25">
      <c r="A41" s="28" t="s">
        <v>40</v>
      </c>
      <c r="B41" s="36" t="s">
        <v>136</v>
      </c>
      <c r="C41" s="130" t="s">
        <v>8</v>
      </c>
      <c r="D41" s="78">
        <v>160</v>
      </c>
      <c r="E41" s="103" t="s">
        <v>132</v>
      </c>
      <c r="F41" s="104" t="s">
        <v>272</v>
      </c>
      <c r="G41" s="7"/>
      <c r="H41" s="139" t="e">
        <f t="shared" ref="H41:H42" si="8">D41*E41</f>
        <v>#VALUE!</v>
      </c>
      <c r="I41" s="105" t="e">
        <f t="shared" ref="I41:I42" si="9">D41*F41</f>
        <v>#VALUE!</v>
      </c>
      <c r="J41" s="52"/>
      <c r="K41" s="4" t="s">
        <v>25</v>
      </c>
      <c r="L41" s="6"/>
      <c r="M41" s="6"/>
      <c r="N41" s="6"/>
    </row>
    <row r="42" spans="1:14" ht="15.75" x14ac:dyDescent="0.25">
      <c r="A42" s="28" t="s">
        <v>139</v>
      </c>
      <c r="B42" s="36" t="s">
        <v>135</v>
      </c>
      <c r="C42" s="130" t="s">
        <v>8</v>
      </c>
      <c r="D42" s="78">
        <v>300</v>
      </c>
      <c r="E42" s="103" t="s">
        <v>132</v>
      </c>
      <c r="F42" s="104" t="s">
        <v>272</v>
      </c>
      <c r="G42" s="7"/>
      <c r="H42" s="139" t="e">
        <f t="shared" si="8"/>
        <v>#VALUE!</v>
      </c>
      <c r="I42" s="105" t="e">
        <f t="shared" si="9"/>
        <v>#VALUE!</v>
      </c>
      <c r="J42" s="52"/>
      <c r="K42" s="4" t="s">
        <v>25</v>
      </c>
      <c r="L42" s="6"/>
      <c r="M42" s="6"/>
      <c r="N42" s="6"/>
    </row>
    <row r="43" spans="1:14" ht="25.5" x14ac:dyDescent="0.25">
      <c r="A43" s="3">
        <v>14</v>
      </c>
      <c r="B43" s="94" t="s">
        <v>172</v>
      </c>
      <c r="C43" s="125" t="s">
        <v>8</v>
      </c>
      <c r="D43" s="95">
        <v>65</v>
      </c>
      <c r="E43" s="49"/>
      <c r="F43" s="50"/>
      <c r="G43" s="102" t="s">
        <v>133</v>
      </c>
      <c r="H43" s="16"/>
      <c r="I43" s="14"/>
      <c r="J43" s="101" t="e">
        <f>D43*G43</f>
        <v>#VALUE!</v>
      </c>
      <c r="K43" s="4"/>
      <c r="L43" s="6"/>
      <c r="M43" s="6"/>
      <c r="N43" s="6"/>
    </row>
    <row r="44" spans="1:14" ht="41.25" customHeight="1" x14ac:dyDescent="0.25">
      <c r="A44" s="28" t="s">
        <v>41</v>
      </c>
      <c r="B44" s="36" t="s">
        <v>173</v>
      </c>
      <c r="C44" s="130" t="s">
        <v>10</v>
      </c>
      <c r="D44" s="78">
        <v>65</v>
      </c>
      <c r="E44" s="103" t="s">
        <v>132</v>
      </c>
      <c r="F44" s="104" t="s">
        <v>272</v>
      </c>
      <c r="G44" s="7"/>
      <c r="H44" s="139" t="e">
        <f>D44*E44</f>
        <v>#VALUE!</v>
      </c>
      <c r="I44" s="105" t="e">
        <f>D44*F44</f>
        <v>#VALUE!</v>
      </c>
      <c r="J44" s="52"/>
      <c r="K44" s="4" t="s">
        <v>25</v>
      </c>
      <c r="L44" s="6"/>
      <c r="M44" s="6"/>
      <c r="N44" s="6"/>
    </row>
    <row r="45" spans="1:14" ht="25.5" x14ac:dyDescent="0.25">
      <c r="A45" s="3">
        <v>15</v>
      </c>
      <c r="B45" s="94" t="s">
        <v>137</v>
      </c>
      <c r="C45" s="125" t="s">
        <v>8</v>
      </c>
      <c r="D45" s="95">
        <v>5000</v>
      </c>
      <c r="E45" s="13"/>
      <c r="F45" s="14"/>
      <c r="G45" s="102" t="s">
        <v>133</v>
      </c>
      <c r="H45" s="16"/>
      <c r="I45" s="14"/>
      <c r="J45" s="101" t="e">
        <f>D45*G45</f>
        <v>#VALUE!</v>
      </c>
      <c r="K45" s="4"/>
      <c r="L45" s="6"/>
      <c r="M45" s="6"/>
      <c r="N45" s="6"/>
    </row>
    <row r="46" spans="1:14" ht="15.75" x14ac:dyDescent="0.25">
      <c r="A46" s="28" t="s">
        <v>42</v>
      </c>
      <c r="B46" s="36" t="s">
        <v>138</v>
      </c>
      <c r="C46" s="130" t="s">
        <v>8</v>
      </c>
      <c r="D46" s="78">
        <v>5000</v>
      </c>
      <c r="E46" s="103" t="s">
        <v>132</v>
      </c>
      <c r="F46" s="104" t="s">
        <v>272</v>
      </c>
      <c r="G46" s="7"/>
      <c r="H46" s="139" t="e">
        <f t="shared" ref="H46:H47" si="10">D46*E46</f>
        <v>#VALUE!</v>
      </c>
      <c r="I46" s="105" t="e">
        <f t="shared" ref="I46:I47" si="11">D46*F46</f>
        <v>#VALUE!</v>
      </c>
      <c r="J46" s="52"/>
      <c r="K46" s="4" t="s">
        <v>25</v>
      </c>
      <c r="L46" s="6"/>
      <c r="M46" s="6"/>
      <c r="N46" s="6"/>
    </row>
    <row r="47" spans="1:14" ht="15.75" x14ac:dyDescent="0.25">
      <c r="A47" s="28" t="s">
        <v>43</v>
      </c>
      <c r="B47" s="36" t="s">
        <v>169</v>
      </c>
      <c r="C47" s="130" t="s">
        <v>10</v>
      </c>
      <c r="D47" s="78">
        <v>300</v>
      </c>
      <c r="E47" s="103" t="s">
        <v>132</v>
      </c>
      <c r="F47" s="104" t="s">
        <v>272</v>
      </c>
      <c r="G47" s="7"/>
      <c r="H47" s="139" t="e">
        <f t="shared" si="10"/>
        <v>#VALUE!</v>
      </c>
      <c r="I47" s="105" t="e">
        <f t="shared" si="11"/>
        <v>#VALUE!</v>
      </c>
      <c r="J47" s="52"/>
      <c r="K47" s="4" t="s">
        <v>25</v>
      </c>
      <c r="L47" s="6"/>
      <c r="M47" s="6"/>
      <c r="N47" s="6"/>
    </row>
    <row r="48" spans="1:14" ht="15.75" x14ac:dyDescent="0.25">
      <c r="A48" s="3">
        <v>16</v>
      </c>
      <c r="B48" s="96" t="s">
        <v>170</v>
      </c>
      <c r="C48" s="126" t="s">
        <v>8</v>
      </c>
      <c r="D48" s="97">
        <v>200</v>
      </c>
      <c r="E48" s="49"/>
      <c r="F48" s="50"/>
      <c r="G48" s="102" t="s">
        <v>133</v>
      </c>
      <c r="H48" s="16"/>
      <c r="I48" s="14"/>
      <c r="J48" s="101" t="e">
        <f>D48*G48</f>
        <v>#VALUE!</v>
      </c>
      <c r="K48" s="4"/>
      <c r="L48" s="6"/>
      <c r="M48" s="6"/>
      <c r="N48" s="6"/>
    </row>
    <row r="49" spans="1:14" ht="15.75" x14ac:dyDescent="0.25">
      <c r="A49" s="28" t="s">
        <v>28</v>
      </c>
      <c r="B49" s="36" t="s">
        <v>171</v>
      </c>
      <c r="C49" s="130" t="s">
        <v>8</v>
      </c>
      <c r="D49" s="78">
        <v>200</v>
      </c>
      <c r="E49" s="103" t="s">
        <v>132</v>
      </c>
      <c r="F49" s="104" t="s">
        <v>272</v>
      </c>
      <c r="G49" s="7"/>
      <c r="H49" s="139" t="e">
        <f>D49*E49</f>
        <v>#VALUE!</v>
      </c>
      <c r="I49" s="105" t="e">
        <f>D49*F49</f>
        <v>#VALUE!</v>
      </c>
      <c r="J49" s="52"/>
      <c r="K49" s="4" t="s">
        <v>25</v>
      </c>
      <c r="L49" s="6"/>
      <c r="M49" s="6"/>
      <c r="N49" s="6"/>
    </row>
    <row r="50" spans="1:14" ht="25.5" x14ac:dyDescent="0.25">
      <c r="A50" s="3">
        <v>17</v>
      </c>
      <c r="B50" s="94" t="s">
        <v>140</v>
      </c>
      <c r="C50" s="125" t="s">
        <v>8</v>
      </c>
      <c r="D50" s="95">
        <f>D51+D52</f>
        <v>925</v>
      </c>
      <c r="E50" s="49"/>
      <c r="F50" s="50"/>
      <c r="G50" s="102" t="s">
        <v>133</v>
      </c>
      <c r="H50" s="16"/>
      <c r="I50" s="14"/>
      <c r="J50" s="101" t="e">
        <f>D50*G50</f>
        <v>#VALUE!</v>
      </c>
      <c r="K50" s="4"/>
      <c r="L50" s="6"/>
      <c r="M50" s="6"/>
      <c r="N50" s="6"/>
    </row>
    <row r="51" spans="1:14" ht="38.25" x14ac:dyDescent="0.25">
      <c r="A51" s="28" t="s">
        <v>16</v>
      </c>
      <c r="B51" s="36" t="s">
        <v>177</v>
      </c>
      <c r="C51" s="130" t="s">
        <v>8</v>
      </c>
      <c r="D51" s="78">
        <v>75</v>
      </c>
      <c r="E51" s="103" t="s">
        <v>132</v>
      </c>
      <c r="F51" s="104" t="s">
        <v>272</v>
      </c>
      <c r="G51" s="7"/>
      <c r="H51" s="139" t="e">
        <f>D51*E51</f>
        <v>#VALUE!</v>
      </c>
      <c r="I51" s="105" t="e">
        <f>D51*F51</f>
        <v>#VALUE!</v>
      </c>
      <c r="J51" s="52"/>
      <c r="K51" s="4" t="s">
        <v>25</v>
      </c>
      <c r="L51" s="6"/>
      <c r="M51" s="6"/>
      <c r="N51" s="6"/>
    </row>
    <row r="52" spans="1:14" ht="15.75" x14ac:dyDescent="0.25">
      <c r="A52" s="28" t="s">
        <v>47</v>
      </c>
      <c r="B52" s="77" t="s">
        <v>136</v>
      </c>
      <c r="C52" s="130" t="s">
        <v>8</v>
      </c>
      <c r="D52" s="78">
        <v>850</v>
      </c>
      <c r="E52" s="13"/>
      <c r="F52" s="14"/>
      <c r="G52" s="102" t="s">
        <v>133</v>
      </c>
      <c r="H52" s="16"/>
      <c r="I52" s="14"/>
      <c r="J52" s="101" t="e">
        <f>D52*G52</f>
        <v>#VALUE!</v>
      </c>
      <c r="K52" s="4" t="s">
        <v>25</v>
      </c>
      <c r="L52" s="6"/>
      <c r="M52" s="6"/>
      <c r="N52" s="6"/>
    </row>
    <row r="53" spans="1:14" ht="25.5" x14ac:dyDescent="0.25">
      <c r="A53" s="3">
        <v>18</v>
      </c>
      <c r="B53" s="94" t="s">
        <v>141</v>
      </c>
      <c r="C53" s="125" t="s">
        <v>10</v>
      </c>
      <c r="D53" s="95">
        <v>458</v>
      </c>
      <c r="E53" s="49"/>
      <c r="F53" s="50"/>
      <c r="G53" s="102" t="s">
        <v>133</v>
      </c>
      <c r="H53" s="16"/>
      <c r="I53" s="14"/>
      <c r="J53" s="101" t="e">
        <f>D53*G53</f>
        <v>#VALUE!</v>
      </c>
      <c r="K53" s="4"/>
      <c r="L53" s="6"/>
      <c r="M53" s="6"/>
      <c r="N53" s="6"/>
    </row>
    <row r="54" spans="1:14" ht="38.25" x14ac:dyDescent="0.25">
      <c r="A54" s="28" t="s">
        <v>48</v>
      </c>
      <c r="B54" s="36" t="s">
        <v>175</v>
      </c>
      <c r="C54" s="130" t="s">
        <v>10</v>
      </c>
      <c r="D54" s="78">
        <v>458</v>
      </c>
      <c r="E54" s="103" t="s">
        <v>132</v>
      </c>
      <c r="F54" s="104" t="s">
        <v>272</v>
      </c>
      <c r="G54" s="7"/>
      <c r="H54" s="139" t="e">
        <f>D54*E54</f>
        <v>#VALUE!</v>
      </c>
      <c r="I54" s="105" t="e">
        <f>D54*F54</f>
        <v>#VALUE!</v>
      </c>
      <c r="J54" s="52"/>
      <c r="K54" s="4" t="s">
        <v>25</v>
      </c>
      <c r="L54" s="6"/>
      <c r="M54" s="6"/>
      <c r="N54" s="6"/>
    </row>
    <row r="55" spans="1:14" ht="51" x14ac:dyDescent="0.25">
      <c r="A55" s="3">
        <v>19</v>
      </c>
      <c r="B55" s="94" t="s">
        <v>142</v>
      </c>
      <c r="C55" s="125" t="s">
        <v>143</v>
      </c>
      <c r="D55" s="95">
        <v>458</v>
      </c>
      <c r="E55" s="49"/>
      <c r="F55" s="50"/>
      <c r="G55" s="102" t="s">
        <v>133</v>
      </c>
      <c r="H55" s="16"/>
      <c r="I55" s="14"/>
      <c r="J55" s="101" t="e">
        <f t="shared" ref="J55:J56" si="12">D55*G55</f>
        <v>#VALUE!</v>
      </c>
      <c r="K55" s="4"/>
      <c r="L55" s="6"/>
      <c r="M55" s="6"/>
      <c r="N55" s="6"/>
    </row>
    <row r="56" spans="1:14" ht="15.75" x14ac:dyDescent="0.25">
      <c r="A56" s="3">
        <v>20</v>
      </c>
      <c r="B56" s="94" t="s">
        <v>178</v>
      </c>
      <c r="C56" s="125" t="s">
        <v>10</v>
      </c>
      <c r="D56" s="95">
        <v>1</v>
      </c>
      <c r="E56" s="49"/>
      <c r="F56" s="50"/>
      <c r="G56" s="102" t="s">
        <v>133</v>
      </c>
      <c r="H56" s="16"/>
      <c r="I56" s="14"/>
      <c r="J56" s="101" t="e">
        <f t="shared" si="12"/>
        <v>#VALUE!</v>
      </c>
      <c r="K56" s="4"/>
      <c r="L56" s="6"/>
      <c r="M56" s="6"/>
      <c r="N56" s="6"/>
    </row>
    <row r="57" spans="1:14" s="174" customFormat="1" ht="57" customHeight="1" thickBot="1" x14ac:dyDescent="0.3">
      <c r="A57" s="37">
        <v>21</v>
      </c>
      <c r="B57" s="233" t="s">
        <v>298</v>
      </c>
      <c r="C57" s="227" t="s">
        <v>297</v>
      </c>
      <c r="D57" s="228"/>
      <c r="E57" s="13"/>
      <c r="F57" s="14"/>
      <c r="G57" s="102" t="s">
        <v>133</v>
      </c>
      <c r="H57" s="16"/>
      <c r="I57" s="14"/>
      <c r="J57" s="101" t="e">
        <f>D57*G57</f>
        <v>#VALUE!</v>
      </c>
      <c r="K57" s="188"/>
      <c r="L57" s="189"/>
      <c r="M57" s="189"/>
      <c r="N57" s="229" t="s">
        <v>300</v>
      </c>
    </row>
    <row r="58" spans="1:14" s="115" customFormat="1" ht="19.5" x14ac:dyDescent="0.25">
      <c r="A58" s="112"/>
      <c r="B58" s="111" t="s">
        <v>22</v>
      </c>
      <c r="C58" s="113"/>
      <c r="D58" s="113"/>
      <c r="E58" s="113"/>
      <c r="F58" s="113"/>
      <c r="G58" s="113"/>
      <c r="H58" s="114" t="e">
        <f>SUM(H11:H57)</f>
        <v>#VALUE!</v>
      </c>
      <c r="I58" s="114" t="e">
        <f t="shared" ref="I58:J58" si="13">SUM(I11:I57)</f>
        <v>#VALUE!</v>
      </c>
      <c r="J58" s="114" t="e">
        <f t="shared" si="13"/>
        <v>#VALUE!</v>
      </c>
      <c r="K58" s="112"/>
      <c r="L58" s="112"/>
      <c r="M58" s="112"/>
      <c r="N58" s="112"/>
    </row>
    <row r="59" spans="1:14" s="171" customFormat="1" ht="19.5" x14ac:dyDescent="0.25">
      <c r="A59" s="168"/>
      <c r="B59" s="167"/>
      <c r="C59" s="169"/>
      <c r="D59" s="169"/>
      <c r="E59" s="169"/>
      <c r="F59" s="169"/>
      <c r="G59" s="169"/>
      <c r="H59" s="170"/>
      <c r="I59" s="170"/>
      <c r="J59" s="170"/>
      <c r="K59" s="168"/>
      <c r="L59" s="168"/>
      <c r="M59" s="168"/>
      <c r="N59" s="168"/>
    </row>
    <row r="60" spans="1:14" s="171" customFormat="1" ht="19.5" x14ac:dyDescent="0.25">
      <c r="A60" s="168"/>
      <c r="B60" s="167"/>
      <c r="C60" s="169"/>
      <c r="D60" s="169"/>
      <c r="E60" s="169"/>
      <c r="F60" s="169"/>
      <c r="G60" s="169"/>
      <c r="H60" s="170"/>
      <c r="I60" s="170"/>
      <c r="J60" s="170"/>
      <c r="K60" s="168"/>
      <c r="L60" s="168"/>
      <c r="M60" s="168"/>
      <c r="N60" s="168"/>
    </row>
    <row r="61" spans="1:14" s="9" customFormat="1" ht="15.75" x14ac:dyDescent="0.25">
      <c r="A61" s="8" t="s">
        <v>26</v>
      </c>
      <c r="C61" s="10"/>
      <c r="D61" s="10"/>
      <c r="E61" s="10"/>
      <c r="F61" s="10"/>
      <c r="G61" s="10"/>
      <c r="H61" s="10"/>
      <c r="I61" s="10"/>
      <c r="J61" s="10"/>
    </row>
    <row r="62" spans="1:14" s="9" customFormat="1" ht="15.75" x14ac:dyDescent="0.25">
      <c r="A62" s="8"/>
      <c r="C62" s="10"/>
      <c r="D62" s="10"/>
      <c r="E62" s="10"/>
      <c r="F62" s="10"/>
      <c r="G62" s="10"/>
      <c r="H62" s="10"/>
      <c r="I62" s="10"/>
      <c r="J62" s="10"/>
    </row>
    <row r="63" spans="1:14" s="9" customFormat="1" ht="15.75" x14ac:dyDescent="0.25">
      <c r="A63" s="8"/>
      <c r="C63" s="10"/>
      <c r="D63" s="10"/>
      <c r="E63" s="10"/>
      <c r="F63" s="10"/>
      <c r="G63" s="10"/>
      <c r="H63" s="10"/>
      <c r="I63" s="10"/>
      <c r="J63" s="10"/>
    </row>
    <row r="64" spans="1:14" s="9" customFormat="1" ht="15.75" x14ac:dyDescent="0.25">
      <c r="A64" s="8" t="s">
        <v>27</v>
      </c>
      <c r="C64" s="10"/>
      <c r="D64" s="10"/>
      <c r="E64" s="10"/>
      <c r="F64" s="10"/>
      <c r="G64" s="10"/>
      <c r="H64" s="10"/>
      <c r="I64" s="10"/>
      <c r="J64" s="10"/>
    </row>
    <row r="65" spans="1:10" s="9" customFormat="1" ht="15.75" x14ac:dyDescent="0.25">
      <c r="A65" s="8"/>
      <c r="C65" s="10"/>
      <c r="D65" s="10"/>
      <c r="E65" s="10"/>
      <c r="F65" s="10"/>
      <c r="G65" s="10"/>
      <c r="H65" s="10"/>
      <c r="I65" s="10"/>
      <c r="J65" s="10"/>
    </row>
    <row r="66" spans="1:10" s="9" customFormat="1" ht="15.75" x14ac:dyDescent="0.25">
      <c r="A66" s="8"/>
      <c r="C66" s="10"/>
      <c r="D66" s="10"/>
      <c r="E66" s="10"/>
      <c r="F66" s="10"/>
      <c r="G66" s="10"/>
      <c r="H66" s="10"/>
      <c r="I66" s="10"/>
      <c r="J66" s="10"/>
    </row>
    <row r="67" spans="1:10" s="9" customFormat="1" ht="15.75" x14ac:dyDescent="0.25">
      <c r="A67" s="8" t="s">
        <v>144</v>
      </c>
      <c r="C67" s="10"/>
      <c r="D67" s="10"/>
      <c r="E67" s="10"/>
      <c r="F67" s="10"/>
      <c r="G67" s="10"/>
      <c r="H67" s="10"/>
      <c r="I67" s="10"/>
      <c r="J67" s="10"/>
    </row>
    <row r="68" spans="1:10" s="9" customFormat="1" ht="15.75" collapsed="1" x14ac:dyDescent="0.25">
      <c r="A68" s="8"/>
      <c r="C68" s="10"/>
      <c r="D68" s="10"/>
      <c r="E68" s="10"/>
      <c r="F68" s="10"/>
      <c r="G68" s="10"/>
      <c r="H68" s="10"/>
      <c r="I68" s="10"/>
      <c r="J68" s="10"/>
    </row>
  </sheetData>
  <mergeCells count="15">
    <mergeCell ref="B9:J9"/>
    <mergeCell ref="K9:N9"/>
    <mergeCell ref="I3:N3"/>
    <mergeCell ref="A5:N5"/>
    <mergeCell ref="A6:N6"/>
    <mergeCell ref="A7:A8"/>
    <mergeCell ref="B7:B8"/>
    <mergeCell ref="C7:C8"/>
    <mergeCell ref="D7:D8"/>
    <mergeCell ref="E7:G7"/>
    <mergeCell ref="H7:J7"/>
    <mergeCell ref="K7:K8"/>
    <mergeCell ref="L7:L8"/>
    <mergeCell ref="M7:M8"/>
    <mergeCell ref="N7:N8"/>
  </mergeCells>
  <printOptions horizontalCentered="1"/>
  <pageMargins left="0.31496062992125984" right="0.31496062992125984" top="0.35433070866141736" bottom="0.35433070866141736" header="0" footer="0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2"/>
  <sheetViews>
    <sheetView tabSelected="1" zoomScaleNormal="100" workbookViewId="0">
      <selection activeCell="A62" sqref="A1:N62"/>
    </sheetView>
  </sheetViews>
  <sheetFormatPr defaultRowHeight="15" outlineLevelRow="1" x14ac:dyDescent="0.25"/>
  <cols>
    <col min="1" max="1" width="6" style="2" customWidth="1"/>
    <col min="2" max="2" width="35.140625" style="2" customWidth="1"/>
    <col min="3" max="3" width="6.85546875" style="1" customWidth="1"/>
    <col min="4" max="4" width="9.140625" style="1"/>
    <col min="5" max="7" width="11.140625" style="1" customWidth="1"/>
    <col min="8" max="9" width="16.7109375" style="1" customWidth="1"/>
    <col min="10" max="10" width="19.5703125" style="1" customWidth="1"/>
    <col min="11" max="11" width="13.28515625" style="2" customWidth="1"/>
    <col min="12" max="12" width="14.42578125" style="2" customWidth="1"/>
    <col min="13" max="13" width="10.140625" style="2" customWidth="1"/>
    <col min="14" max="14" width="16.28515625" style="2" customWidth="1"/>
    <col min="15" max="16384" width="9.140625" style="2"/>
  </cols>
  <sheetData>
    <row r="1" spans="1:14" x14ac:dyDescent="0.25">
      <c r="I1" s="200" t="s">
        <v>91</v>
      </c>
      <c r="J1" s="201"/>
      <c r="K1" s="201"/>
      <c r="L1" s="201"/>
      <c r="M1" s="201"/>
      <c r="N1" s="201"/>
    </row>
    <row r="2" spans="1:14" hidden="1" outlineLevel="1" x14ac:dyDescent="0.25">
      <c r="I2" s="23"/>
      <c r="J2" s="24"/>
      <c r="K2" s="24"/>
      <c r="L2" s="24"/>
      <c r="M2" s="24"/>
      <c r="N2" s="24"/>
    </row>
    <row r="3" spans="1:14" hidden="1" outlineLevel="1" x14ac:dyDescent="0.25">
      <c r="I3" s="23"/>
      <c r="J3" s="24"/>
      <c r="K3" s="24"/>
      <c r="L3" s="24"/>
      <c r="M3" s="24"/>
      <c r="N3" s="24"/>
    </row>
    <row r="4" spans="1:14" hidden="1" outlineLevel="1" x14ac:dyDescent="0.25">
      <c r="I4" s="23"/>
      <c r="J4" s="24"/>
      <c r="K4" s="24"/>
      <c r="L4" s="24"/>
      <c r="M4" s="24"/>
      <c r="N4" s="24"/>
    </row>
    <row r="5" spans="1:14" hidden="1" outlineLevel="1" collapsed="1" x14ac:dyDescent="0.25"/>
    <row r="6" spans="1:14" ht="50.25" customHeight="1" collapsed="1" x14ac:dyDescent="0.25">
      <c r="A6" s="202" t="s">
        <v>93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1:14" ht="49.5" customHeight="1" thickBot="1" x14ac:dyDescent="0.3">
      <c r="A7" s="208" t="s">
        <v>203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</row>
    <row r="8" spans="1:14" ht="15.75" hidden="1" outlineLevel="1" thickBot="1" x14ac:dyDescent="0.3"/>
    <row r="9" spans="1:14" s="1" customFormat="1" ht="15.75" collapsed="1" thickBot="1" x14ac:dyDescent="0.3">
      <c r="A9" s="213" t="s">
        <v>0</v>
      </c>
      <c r="B9" s="218" t="s">
        <v>1</v>
      </c>
      <c r="C9" s="218" t="s">
        <v>9</v>
      </c>
      <c r="D9" s="218" t="s">
        <v>2</v>
      </c>
      <c r="E9" s="220" t="s">
        <v>3</v>
      </c>
      <c r="F9" s="221"/>
      <c r="G9" s="222"/>
      <c r="H9" s="220" t="s">
        <v>6</v>
      </c>
      <c r="I9" s="221"/>
      <c r="J9" s="222"/>
      <c r="K9" s="195" t="s">
        <v>21</v>
      </c>
      <c r="L9" s="195" t="s">
        <v>18</v>
      </c>
      <c r="M9" s="195" t="s">
        <v>19</v>
      </c>
      <c r="N9" s="195" t="s">
        <v>20</v>
      </c>
    </row>
    <row r="10" spans="1:14" s="1" customFormat="1" ht="29.25" thickBot="1" x14ac:dyDescent="0.3">
      <c r="A10" s="214"/>
      <c r="B10" s="219"/>
      <c r="C10" s="219"/>
      <c r="D10" s="219"/>
      <c r="E10" s="60" t="s">
        <v>7</v>
      </c>
      <c r="F10" s="60" t="s">
        <v>24</v>
      </c>
      <c r="G10" s="60" t="s">
        <v>5</v>
      </c>
      <c r="H10" s="60" t="s">
        <v>4</v>
      </c>
      <c r="I10" s="60" t="s">
        <v>24</v>
      </c>
      <c r="J10" s="60" t="s">
        <v>5</v>
      </c>
      <c r="K10" s="196"/>
      <c r="L10" s="196"/>
      <c r="M10" s="196"/>
      <c r="N10" s="196"/>
    </row>
    <row r="11" spans="1:14" ht="29.25" customHeight="1" thickBot="1" x14ac:dyDescent="0.3">
      <c r="A11" s="22"/>
      <c r="B11" s="209" t="s">
        <v>204</v>
      </c>
      <c r="C11" s="210"/>
      <c r="D11" s="210"/>
      <c r="E11" s="210"/>
      <c r="F11" s="211"/>
      <c r="G11" s="211"/>
      <c r="H11" s="211"/>
      <c r="I11" s="211"/>
      <c r="J11" s="212"/>
      <c r="K11" s="197"/>
      <c r="L11" s="198"/>
      <c r="M11" s="198"/>
      <c r="N11" s="199"/>
    </row>
    <row r="12" spans="1:14" ht="30" customHeight="1" x14ac:dyDescent="0.25">
      <c r="A12" s="27"/>
      <c r="B12" s="153" t="s">
        <v>205</v>
      </c>
      <c r="C12" s="55"/>
      <c r="D12" s="61"/>
      <c r="E12" s="56"/>
      <c r="F12" s="57"/>
      <c r="G12" s="58"/>
      <c r="H12" s="56"/>
      <c r="I12" s="57"/>
      <c r="J12" s="59"/>
      <c r="K12" s="29"/>
      <c r="L12" s="5"/>
      <c r="M12" s="5"/>
      <c r="N12" s="5"/>
    </row>
    <row r="13" spans="1:14" ht="15.75" x14ac:dyDescent="0.25">
      <c r="A13" s="3">
        <v>1</v>
      </c>
      <c r="B13" s="94" t="s">
        <v>206</v>
      </c>
      <c r="C13" s="125" t="s">
        <v>10</v>
      </c>
      <c r="D13" s="95">
        <v>2</v>
      </c>
      <c r="E13" s="49"/>
      <c r="F13" s="50"/>
      <c r="G13" s="102" t="s">
        <v>133</v>
      </c>
      <c r="H13" s="16"/>
      <c r="I13" s="14"/>
      <c r="J13" s="101" t="e">
        <f>D13*G13</f>
        <v>#VALUE!</v>
      </c>
      <c r="K13" s="4"/>
      <c r="L13" s="6"/>
      <c r="M13" s="6"/>
      <c r="N13" s="6"/>
    </row>
    <row r="14" spans="1:14" ht="15.75" x14ac:dyDescent="0.25">
      <c r="A14" s="28" t="s">
        <v>11</v>
      </c>
      <c r="B14" s="36" t="s">
        <v>207</v>
      </c>
      <c r="C14" s="158" t="s">
        <v>10</v>
      </c>
      <c r="D14" s="160">
        <v>2</v>
      </c>
      <c r="E14" s="103" t="s">
        <v>132</v>
      </c>
      <c r="F14" s="104" t="s">
        <v>272</v>
      </c>
      <c r="G14" s="7"/>
      <c r="H14" s="139" t="e">
        <f>D14*E14</f>
        <v>#VALUE!</v>
      </c>
      <c r="I14" s="105" t="e">
        <f>D14*F14</f>
        <v>#VALUE!</v>
      </c>
      <c r="J14" s="52"/>
      <c r="K14" s="4" t="s">
        <v>25</v>
      </c>
      <c r="L14" s="6"/>
      <c r="M14" s="6"/>
      <c r="N14" s="6"/>
    </row>
    <row r="15" spans="1:14" ht="25.5" x14ac:dyDescent="0.25">
      <c r="A15" s="3">
        <v>2</v>
      </c>
      <c r="B15" s="94" t="s">
        <v>208</v>
      </c>
      <c r="C15" s="125" t="s">
        <v>10</v>
      </c>
      <c r="D15" s="95">
        <v>4</v>
      </c>
      <c r="E15" s="49"/>
      <c r="F15" s="50"/>
      <c r="G15" s="102" t="s">
        <v>133</v>
      </c>
      <c r="H15" s="16"/>
      <c r="I15" s="14"/>
      <c r="J15" s="101" t="e">
        <f>D15*G15</f>
        <v>#VALUE!</v>
      </c>
      <c r="K15" s="4"/>
      <c r="L15" s="6"/>
      <c r="M15" s="6"/>
      <c r="N15" s="6"/>
    </row>
    <row r="16" spans="1:14" ht="15.75" x14ac:dyDescent="0.25">
      <c r="A16" s="28" t="s">
        <v>13</v>
      </c>
      <c r="B16" s="36" t="s">
        <v>209</v>
      </c>
      <c r="C16" s="158" t="s">
        <v>10</v>
      </c>
      <c r="D16" s="160">
        <v>4</v>
      </c>
      <c r="E16" s="103" t="s">
        <v>132</v>
      </c>
      <c r="F16" s="104" t="s">
        <v>272</v>
      </c>
      <c r="G16" s="7"/>
      <c r="H16" s="139" t="e">
        <f>D16*E16</f>
        <v>#VALUE!</v>
      </c>
      <c r="I16" s="105" t="e">
        <f>D16*F16</f>
        <v>#VALUE!</v>
      </c>
      <c r="J16" s="52"/>
      <c r="K16" s="4" t="s">
        <v>25</v>
      </c>
      <c r="L16" s="6"/>
      <c r="M16" s="6"/>
      <c r="N16" s="6"/>
    </row>
    <row r="17" spans="1:14" ht="15.75" x14ac:dyDescent="0.25">
      <c r="A17" s="3">
        <v>3</v>
      </c>
      <c r="B17" s="94" t="s">
        <v>211</v>
      </c>
      <c r="C17" s="125" t="s">
        <v>10</v>
      </c>
      <c r="D17" s="95">
        <v>12</v>
      </c>
      <c r="E17" s="49"/>
      <c r="F17" s="50"/>
      <c r="G17" s="102" t="s">
        <v>133</v>
      </c>
      <c r="H17" s="16"/>
      <c r="I17" s="14"/>
      <c r="J17" s="101" t="e">
        <f>D17*G17</f>
        <v>#VALUE!</v>
      </c>
      <c r="K17" s="4"/>
      <c r="L17" s="6"/>
      <c r="M17" s="6"/>
      <c r="N17" s="6"/>
    </row>
    <row r="18" spans="1:14" ht="15.75" x14ac:dyDescent="0.25">
      <c r="A18" s="28" t="s">
        <v>14</v>
      </c>
      <c r="B18" s="36" t="s">
        <v>210</v>
      </c>
      <c r="C18" s="158" t="s">
        <v>10</v>
      </c>
      <c r="D18" s="160">
        <v>2</v>
      </c>
      <c r="E18" s="103" t="s">
        <v>132</v>
      </c>
      <c r="F18" s="104" t="s">
        <v>272</v>
      </c>
      <c r="G18" s="7"/>
      <c r="H18" s="139" t="e">
        <f>D18*E18</f>
        <v>#VALUE!</v>
      </c>
      <c r="I18" s="105" t="e">
        <f>D18*F18</f>
        <v>#VALUE!</v>
      </c>
      <c r="J18" s="52"/>
      <c r="K18" s="4"/>
      <c r="L18" s="6"/>
      <c r="M18" s="6"/>
      <c r="N18" s="6"/>
    </row>
    <row r="19" spans="1:14" ht="25.5" x14ac:dyDescent="0.25">
      <c r="A19" s="28" t="s">
        <v>15</v>
      </c>
      <c r="B19" s="36" t="s">
        <v>213</v>
      </c>
      <c r="C19" s="158" t="s">
        <v>10</v>
      </c>
      <c r="D19" s="160">
        <v>10</v>
      </c>
      <c r="E19" s="103" t="s">
        <v>132</v>
      </c>
      <c r="F19" s="104" t="s">
        <v>272</v>
      </c>
      <c r="G19" s="7"/>
      <c r="H19" s="139" t="e">
        <f>D19*E19</f>
        <v>#VALUE!</v>
      </c>
      <c r="I19" s="105" t="e">
        <f>D19*F19</f>
        <v>#VALUE!</v>
      </c>
      <c r="J19" s="52"/>
      <c r="K19" s="4" t="s">
        <v>25</v>
      </c>
      <c r="L19" s="6"/>
      <c r="M19" s="6"/>
      <c r="N19" s="6"/>
    </row>
    <row r="20" spans="1:14" ht="15.75" x14ac:dyDescent="0.25">
      <c r="A20" s="3">
        <v>4</v>
      </c>
      <c r="B20" s="94" t="s">
        <v>212</v>
      </c>
      <c r="C20" s="125" t="s">
        <v>10</v>
      </c>
      <c r="D20" s="95">
        <v>4</v>
      </c>
      <c r="E20" s="49"/>
      <c r="F20" s="50"/>
      <c r="G20" s="102" t="s">
        <v>133</v>
      </c>
      <c r="H20" s="16"/>
      <c r="I20" s="14"/>
      <c r="J20" s="101" t="e">
        <f>D20*G20</f>
        <v>#VALUE!</v>
      </c>
      <c r="K20" s="4"/>
      <c r="L20" s="6"/>
      <c r="M20" s="6"/>
      <c r="N20" s="6"/>
    </row>
    <row r="21" spans="1:14" ht="15.75" x14ac:dyDescent="0.25">
      <c r="A21" s="28" t="s">
        <v>29</v>
      </c>
      <c r="B21" s="36" t="s">
        <v>214</v>
      </c>
      <c r="C21" s="158" t="s">
        <v>10</v>
      </c>
      <c r="D21" s="160">
        <v>4</v>
      </c>
      <c r="E21" s="103" t="s">
        <v>132</v>
      </c>
      <c r="F21" s="104" t="s">
        <v>272</v>
      </c>
      <c r="G21" s="7"/>
      <c r="H21" s="139" t="e">
        <f>D21*E21</f>
        <v>#VALUE!</v>
      </c>
      <c r="I21" s="105" t="e">
        <f>D21*F21</f>
        <v>#VALUE!</v>
      </c>
      <c r="J21" s="52"/>
      <c r="K21" s="4" t="s">
        <v>25</v>
      </c>
      <c r="L21" s="6"/>
      <c r="M21" s="6"/>
      <c r="N21" s="6"/>
    </row>
    <row r="22" spans="1:14" ht="15.75" x14ac:dyDescent="0.25">
      <c r="A22" s="3">
        <v>5</v>
      </c>
      <c r="B22" s="94" t="s">
        <v>215</v>
      </c>
      <c r="C22" s="125" t="s">
        <v>10</v>
      </c>
      <c r="D22" s="95">
        <v>4</v>
      </c>
      <c r="E22" s="49"/>
      <c r="F22" s="50"/>
      <c r="G22" s="102" t="s">
        <v>133</v>
      </c>
      <c r="H22" s="16"/>
      <c r="I22" s="14"/>
      <c r="J22" s="101" t="e">
        <f>D22*G22</f>
        <v>#VALUE!</v>
      </c>
      <c r="K22" s="4"/>
      <c r="L22" s="6"/>
      <c r="M22" s="6"/>
      <c r="N22" s="6"/>
    </row>
    <row r="23" spans="1:14" ht="15.75" x14ac:dyDescent="0.25">
      <c r="A23" s="28" t="s">
        <v>30</v>
      </c>
      <c r="B23" s="36" t="s">
        <v>216</v>
      </c>
      <c r="C23" s="158" t="s">
        <v>10</v>
      </c>
      <c r="D23" s="160">
        <v>4</v>
      </c>
      <c r="E23" s="103" t="s">
        <v>132</v>
      </c>
      <c r="F23" s="104" t="s">
        <v>272</v>
      </c>
      <c r="G23" s="7"/>
      <c r="H23" s="139" t="e">
        <f>D23*E23</f>
        <v>#VALUE!</v>
      </c>
      <c r="I23" s="105" t="e">
        <f>D23*F23</f>
        <v>#VALUE!</v>
      </c>
      <c r="J23" s="52"/>
      <c r="K23" s="4" t="s">
        <v>25</v>
      </c>
      <c r="L23" s="6"/>
      <c r="M23" s="6"/>
      <c r="N23" s="6"/>
    </row>
    <row r="24" spans="1:14" ht="15.75" x14ac:dyDescent="0.25">
      <c r="A24" s="3">
        <v>6</v>
      </c>
      <c r="B24" s="94" t="s">
        <v>217</v>
      </c>
      <c r="C24" s="125" t="s">
        <v>10</v>
      </c>
      <c r="D24" s="95">
        <v>4</v>
      </c>
      <c r="E24" s="49"/>
      <c r="F24" s="50"/>
      <c r="G24" s="102" t="s">
        <v>133</v>
      </c>
      <c r="H24" s="16"/>
      <c r="I24" s="14"/>
      <c r="J24" s="101" t="e">
        <f>D24*G24</f>
        <v>#VALUE!</v>
      </c>
      <c r="K24" s="4"/>
      <c r="L24" s="6"/>
      <c r="M24" s="6"/>
      <c r="N24" s="6"/>
    </row>
    <row r="25" spans="1:14" ht="15.75" x14ac:dyDescent="0.25">
      <c r="A25" s="28" t="s">
        <v>33</v>
      </c>
      <c r="B25" s="36" t="s">
        <v>218</v>
      </c>
      <c r="C25" s="158" t="s">
        <v>10</v>
      </c>
      <c r="D25" s="160">
        <v>4</v>
      </c>
      <c r="E25" s="103" t="s">
        <v>132</v>
      </c>
      <c r="F25" s="104" t="s">
        <v>272</v>
      </c>
      <c r="G25" s="7"/>
      <c r="H25" s="139" t="e">
        <f>D25*E25</f>
        <v>#VALUE!</v>
      </c>
      <c r="I25" s="105" t="e">
        <f>D25*F25</f>
        <v>#VALUE!</v>
      </c>
      <c r="J25" s="52"/>
      <c r="K25" s="4" t="s">
        <v>25</v>
      </c>
      <c r="L25" s="6"/>
      <c r="M25" s="6"/>
      <c r="N25" s="6"/>
    </row>
    <row r="26" spans="1:14" ht="15.75" x14ac:dyDescent="0.25">
      <c r="A26" s="3">
        <v>7</v>
      </c>
      <c r="B26" s="94" t="s">
        <v>219</v>
      </c>
      <c r="C26" s="125" t="s">
        <v>10</v>
      </c>
      <c r="D26" s="95">
        <v>88</v>
      </c>
      <c r="E26" s="49"/>
      <c r="F26" s="50"/>
      <c r="G26" s="102" t="s">
        <v>133</v>
      </c>
      <c r="H26" s="16"/>
      <c r="I26" s="14"/>
      <c r="J26" s="101" t="e">
        <f>D26*G26</f>
        <v>#VALUE!</v>
      </c>
      <c r="K26" s="4"/>
      <c r="L26" s="6"/>
      <c r="M26" s="6"/>
      <c r="N26" s="6"/>
    </row>
    <row r="27" spans="1:14" ht="15.75" x14ac:dyDescent="0.25">
      <c r="A27" s="28" t="s">
        <v>34</v>
      </c>
      <c r="B27" s="36" t="s">
        <v>220</v>
      </c>
      <c r="C27" s="158" t="s">
        <v>10</v>
      </c>
      <c r="D27" s="160">
        <v>88</v>
      </c>
      <c r="E27" s="103" t="s">
        <v>132</v>
      </c>
      <c r="F27" s="104" t="s">
        <v>272</v>
      </c>
      <c r="G27" s="7"/>
      <c r="H27" s="139" t="e">
        <f>D27*E27</f>
        <v>#VALUE!</v>
      </c>
      <c r="I27" s="105" t="e">
        <f>D27*F27</f>
        <v>#VALUE!</v>
      </c>
      <c r="J27" s="52"/>
      <c r="K27" s="4" t="s">
        <v>25</v>
      </c>
      <c r="L27" s="6"/>
      <c r="M27" s="6"/>
      <c r="N27" s="6"/>
    </row>
    <row r="28" spans="1:14" ht="28.5" x14ac:dyDescent="0.25">
      <c r="A28" s="53"/>
      <c r="B28" s="65" t="s">
        <v>49</v>
      </c>
      <c r="C28" s="53"/>
      <c r="D28" s="62"/>
      <c r="E28" s="49"/>
      <c r="F28" s="50"/>
      <c r="G28" s="54"/>
      <c r="H28" s="51"/>
      <c r="I28" s="50"/>
      <c r="J28" s="52"/>
      <c r="K28" s="4"/>
      <c r="L28" s="6"/>
      <c r="M28" s="6"/>
      <c r="N28" s="6"/>
    </row>
    <row r="29" spans="1:14" ht="15.75" x14ac:dyDescent="0.25">
      <c r="A29" s="28"/>
      <c r="B29" s="120" t="s">
        <v>273</v>
      </c>
      <c r="C29" s="128"/>
      <c r="D29" s="66"/>
      <c r="E29" s="67"/>
      <c r="F29" s="68"/>
      <c r="G29" s="69"/>
      <c r="H29" s="140" t="e">
        <f>SUM(H12:H28)</f>
        <v>#VALUE!</v>
      </c>
      <c r="I29" s="140" t="e">
        <f>SUM(I12:I28)</f>
        <v>#VALUE!</v>
      </c>
      <c r="J29" s="140" t="e">
        <f>SUM(J12:J28)</f>
        <v>#VALUE!</v>
      </c>
      <c r="K29" s="145"/>
      <c r="L29" s="106"/>
      <c r="M29" s="106"/>
      <c r="N29" s="146"/>
    </row>
    <row r="30" spans="1:14" s="174" customFormat="1" ht="63.75" x14ac:dyDescent="0.25">
      <c r="A30" s="237">
        <v>9</v>
      </c>
      <c r="B30" s="94" t="s">
        <v>304</v>
      </c>
      <c r="C30" s="125" t="s">
        <v>8</v>
      </c>
      <c r="D30" s="95">
        <v>100</v>
      </c>
      <c r="E30" s="13"/>
      <c r="F30" s="14"/>
      <c r="G30" s="102" t="s">
        <v>133</v>
      </c>
      <c r="H30" s="16"/>
      <c r="I30" s="14"/>
      <c r="J30" s="101" t="e">
        <f>D30*G30</f>
        <v>#VALUE!</v>
      </c>
      <c r="K30" s="242"/>
      <c r="L30" s="243"/>
      <c r="M30" s="243"/>
      <c r="N30" s="243"/>
    </row>
    <row r="31" spans="1:14" ht="15.75" x14ac:dyDescent="0.25">
      <c r="A31" s="28" t="s">
        <v>37</v>
      </c>
      <c r="B31" s="36" t="s">
        <v>221</v>
      </c>
      <c r="C31" s="158" t="s">
        <v>8</v>
      </c>
      <c r="D31" s="160">
        <v>100</v>
      </c>
      <c r="E31" s="103" t="s">
        <v>132</v>
      </c>
      <c r="F31" s="104" t="s">
        <v>272</v>
      </c>
      <c r="G31" s="7"/>
      <c r="H31" s="139" t="e">
        <f>D31*E31</f>
        <v>#VALUE!</v>
      </c>
      <c r="I31" s="105" t="e">
        <f>D31*F31</f>
        <v>#VALUE!</v>
      </c>
      <c r="J31" s="52"/>
      <c r="K31" s="4" t="s">
        <v>25</v>
      </c>
      <c r="L31" s="6"/>
      <c r="M31" s="6"/>
      <c r="N31" s="6"/>
    </row>
    <row r="32" spans="1:14" ht="15.75" x14ac:dyDescent="0.25">
      <c r="A32" s="53">
        <v>10</v>
      </c>
      <c r="B32" s="94" t="s">
        <v>222</v>
      </c>
      <c r="C32" s="125" t="s">
        <v>10</v>
      </c>
      <c r="D32" s="95">
        <v>55</v>
      </c>
      <c r="E32" s="49"/>
      <c r="F32" s="50"/>
      <c r="G32" s="102" t="s">
        <v>133</v>
      </c>
      <c r="H32" s="16"/>
      <c r="I32" s="14"/>
      <c r="J32" s="101" t="e">
        <f>D32*G32</f>
        <v>#VALUE!</v>
      </c>
      <c r="K32" s="4"/>
      <c r="L32" s="6"/>
      <c r="M32" s="6"/>
      <c r="N32" s="6"/>
    </row>
    <row r="33" spans="1:14" ht="25.5" x14ac:dyDescent="0.25">
      <c r="A33" s="28" t="s">
        <v>38</v>
      </c>
      <c r="B33" s="36" t="s">
        <v>223</v>
      </c>
      <c r="C33" s="158" t="s">
        <v>10</v>
      </c>
      <c r="D33" s="160">
        <v>45</v>
      </c>
      <c r="E33" s="103" t="s">
        <v>132</v>
      </c>
      <c r="F33" s="104" t="s">
        <v>272</v>
      </c>
      <c r="G33" s="7"/>
      <c r="H33" s="139" t="e">
        <f>D33*E33</f>
        <v>#VALUE!</v>
      </c>
      <c r="I33" s="105" t="e">
        <f>D33*F33</f>
        <v>#VALUE!</v>
      </c>
      <c r="J33" s="52"/>
      <c r="K33" s="4" t="s">
        <v>25</v>
      </c>
      <c r="L33" s="6"/>
      <c r="M33" s="6"/>
      <c r="N33" s="6"/>
    </row>
    <row r="34" spans="1:14" ht="15.75" x14ac:dyDescent="0.25">
      <c r="A34" s="28" t="s">
        <v>39</v>
      </c>
      <c r="B34" s="36" t="s">
        <v>224</v>
      </c>
      <c r="C34" s="158" t="s">
        <v>10</v>
      </c>
      <c r="D34" s="160">
        <v>10</v>
      </c>
      <c r="E34" s="103" t="s">
        <v>132</v>
      </c>
      <c r="F34" s="104" t="s">
        <v>272</v>
      </c>
      <c r="G34" s="7"/>
      <c r="H34" s="139" t="e">
        <f>D34*E34</f>
        <v>#VALUE!</v>
      </c>
      <c r="I34" s="105" t="e">
        <f>D34*F34</f>
        <v>#VALUE!</v>
      </c>
      <c r="J34" s="52"/>
      <c r="K34" s="4" t="s">
        <v>25</v>
      </c>
      <c r="L34" s="6"/>
      <c r="M34" s="6"/>
      <c r="N34" s="6"/>
    </row>
    <row r="35" spans="1:14" ht="15.75" x14ac:dyDescent="0.25">
      <c r="A35" s="53">
        <v>11</v>
      </c>
      <c r="B35" s="94" t="s">
        <v>225</v>
      </c>
      <c r="C35" s="125" t="s">
        <v>8</v>
      </c>
      <c r="D35" s="95">
        <v>60</v>
      </c>
      <c r="E35" s="49"/>
      <c r="F35" s="50"/>
      <c r="G35" s="102" t="s">
        <v>133</v>
      </c>
      <c r="H35" s="16"/>
      <c r="I35" s="14"/>
      <c r="J35" s="101" t="e">
        <f>D35*G35</f>
        <v>#VALUE!</v>
      </c>
      <c r="K35" s="4"/>
      <c r="L35" s="6"/>
      <c r="M35" s="6"/>
      <c r="N35" s="6"/>
    </row>
    <row r="36" spans="1:14" ht="15.75" x14ac:dyDescent="0.25">
      <c r="A36" s="28" t="s">
        <v>44</v>
      </c>
      <c r="B36" s="36" t="s">
        <v>226</v>
      </c>
      <c r="C36" s="158" t="s">
        <v>8</v>
      </c>
      <c r="D36" s="160">
        <v>60</v>
      </c>
      <c r="E36" s="103" t="s">
        <v>132</v>
      </c>
      <c r="F36" s="104" t="s">
        <v>272</v>
      </c>
      <c r="G36" s="7"/>
      <c r="H36" s="139" t="e">
        <f>D36*E36</f>
        <v>#VALUE!</v>
      </c>
      <c r="I36" s="105" t="e">
        <f>D36*F36</f>
        <v>#VALUE!</v>
      </c>
      <c r="J36" s="52"/>
      <c r="K36" s="4" t="s">
        <v>25</v>
      </c>
      <c r="L36" s="6"/>
      <c r="M36" s="6"/>
      <c r="N36" s="6"/>
    </row>
    <row r="37" spans="1:14" ht="15.75" x14ac:dyDescent="0.25">
      <c r="A37" s="53">
        <v>12</v>
      </c>
      <c r="B37" s="94" t="s">
        <v>89</v>
      </c>
      <c r="C37" s="125" t="s">
        <v>8</v>
      </c>
      <c r="D37" s="95">
        <v>8970</v>
      </c>
      <c r="E37" s="49"/>
      <c r="F37" s="50"/>
      <c r="G37" s="102" t="s">
        <v>133</v>
      </c>
      <c r="H37" s="16"/>
      <c r="I37" s="14"/>
      <c r="J37" s="101" t="e">
        <f>D37*G37</f>
        <v>#VALUE!</v>
      </c>
      <c r="K37" s="4"/>
      <c r="L37" s="6"/>
      <c r="M37" s="6"/>
      <c r="N37" s="6"/>
    </row>
    <row r="38" spans="1:14" ht="15.75" x14ac:dyDescent="0.25">
      <c r="A38" s="28" t="s">
        <v>46</v>
      </c>
      <c r="B38" s="36" t="s">
        <v>228</v>
      </c>
      <c r="C38" s="158" t="s">
        <v>8</v>
      </c>
      <c r="D38" s="160">
        <v>180</v>
      </c>
      <c r="E38" s="103" t="s">
        <v>132</v>
      </c>
      <c r="F38" s="104" t="s">
        <v>272</v>
      </c>
      <c r="G38" s="7"/>
      <c r="H38" s="139" t="e">
        <f t="shared" ref="H38:H41" si="0">D38*E38</f>
        <v>#VALUE!</v>
      </c>
      <c r="I38" s="105" t="e">
        <f t="shared" ref="I38:I41" si="1">D38*F38</f>
        <v>#VALUE!</v>
      </c>
      <c r="J38" s="52"/>
      <c r="K38" s="4" t="s">
        <v>25</v>
      </c>
      <c r="L38" s="6"/>
      <c r="M38" s="6"/>
      <c r="N38" s="6"/>
    </row>
    <row r="39" spans="1:14" ht="15.75" x14ac:dyDescent="0.25">
      <c r="A39" s="28" t="s">
        <v>276</v>
      </c>
      <c r="B39" s="36" t="s">
        <v>232</v>
      </c>
      <c r="C39" s="158"/>
      <c r="D39" s="160">
        <v>4200</v>
      </c>
      <c r="E39" s="103" t="s">
        <v>132</v>
      </c>
      <c r="F39" s="104" t="s">
        <v>272</v>
      </c>
      <c r="G39" s="7"/>
      <c r="H39" s="139" t="e">
        <f t="shared" si="0"/>
        <v>#VALUE!</v>
      </c>
      <c r="I39" s="105" t="e">
        <f t="shared" si="1"/>
        <v>#VALUE!</v>
      </c>
      <c r="J39" s="52"/>
      <c r="K39" s="4" t="s">
        <v>25</v>
      </c>
      <c r="L39" s="6"/>
      <c r="M39" s="6"/>
      <c r="N39" s="6"/>
    </row>
    <row r="40" spans="1:14" ht="15.75" x14ac:dyDescent="0.25">
      <c r="A40" s="28" t="s">
        <v>295</v>
      </c>
      <c r="B40" s="36" t="s">
        <v>231</v>
      </c>
      <c r="C40" s="158" t="s">
        <v>8</v>
      </c>
      <c r="D40" s="160">
        <v>270</v>
      </c>
      <c r="E40" s="103" t="s">
        <v>132</v>
      </c>
      <c r="F40" s="104" t="s">
        <v>272</v>
      </c>
      <c r="G40" s="7"/>
      <c r="H40" s="139" t="e">
        <f t="shared" si="0"/>
        <v>#VALUE!</v>
      </c>
      <c r="I40" s="105" t="e">
        <f t="shared" si="1"/>
        <v>#VALUE!</v>
      </c>
      <c r="J40" s="52"/>
      <c r="K40" s="4" t="s">
        <v>25</v>
      </c>
      <c r="L40" s="6"/>
      <c r="M40" s="6"/>
      <c r="N40" s="6"/>
    </row>
    <row r="41" spans="1:14" ht="15.75" x14ac:dyDescent="0.25">
      <c r="A41" s="28" t="s">
        <v>296</v>
      </c>
      <c r="B41" s="36" t="s">
        <v>230</v>
      </c>
      <c r="C41" s="158" t="s">
        <v>8</v>
      </c>
      <c r="D41" s="160">
        <v>4320</v>
      </c>
      <c r="E41" s="103" t="s">
        <v>132</v>
      </c>
      <c r="F41" s="104" t="s">
        <v>272</v>
      </c>
      <c r="G41" s="7"/>
      <c r="H41" s="139" t="e">
        <f t="shared" si="0"/>
        <v>#VALUE!</v>
      </c>
      <c r="I41" s="105" t="e">
        <f t="shared" si="1"/>
        <v>#VALUE!</v>
      </c>
      <c r="J41" s="52"/>
      <c r="K41" s="4" t="s">
        <v>25</v>
      </c>
      <c r="L41" s="6"/>
      <c r="M41" s="6"/>
      <c r="N41" s="6"/>
    </row>
    <row r="42" spans="1:14" ht="63.75" x14ac:dyDescent="0.25">
      <c r="A42" s="53">
        <v>13</v>
      </c>
      <c r="B42" s="94" t="s">
        <v>227</v>
      </c>
      <c r="C42" s="125" t="s">
        <v>8</v>
      </c>
      <c r="D42" s="95">
        <v>440</v>
      </c>
      <c r="E42" s="49"/>
      <c r="F42" s="50"/>
      <c r="G42" s="102" t="s">
        <v>133</v>
      </c>
      <c r="H42" s="16"/>
      <c r="I42" s="14"/>
      <c r="J42" s="101" t="e">
        <f>D42*G42</f>
        <v>#VALUE!</v>
      </c>
      <c r="K42" s="4"/>
      <c r="L42" s="6"/>
      <c r="M42" s="6"/>
      <c r="N42" s="6"/>
    </row>
    <row r="43" spans="1:14" ht="15.75" x14ac:dyDescent="0.25">
      <c r="A43" s="28" t="s">
        <v>40</v>
      </c>
      <c r="B43" s="36" t="s">
        <v>226</v>
      </c>
      <c r="C43" s="158" t="s">
        <v>8</v>
      </c>
      <c r="D43" s="160">
        <v>440</v>
      </c>
      <c r="E43" s="103" t="s">
        <v>132</v>
      </c>
      <c r="F43" s="104" t="s">
        <v>272</v>
      </c>
      <c r="G43" s="7"/>
      <c r="H43" s="139" t="e">
        <f>D43*E43</f>
        <v>#VALUE!</v>
      </c>
      <c r="I43" s="105" t="e">
        <f>D43*F43</f>
        <v>#VALUE!</v>
      </c>
      <c r="J43" s="52"/>
      <c r="K43" s="4" t="s">
        <v>25</v>
      </c>
      <c r="L43" s="6"/>
      <c r="M43" s="6"/>
      <c r="N43" s="6"/>
    </row>
    <row r="44" spans="1:14" ht="63.75" x14ac:dyDescent="0.25">
      <c r="A44" s="53">
        <v>14</v>
      </c>
      <c r="B44" s="94" t="s">
        <v>229</v>
      </c>
      <c r="C44" s="125" t="s">
        <v>8</v>
      </c>
      <c r="D44" s="95"/>
      <c r="E44" s="49"/>
      <c r="F44" s="50"/>
      <c r="G44" s="102" t="s">
        <v>133</v>
      </c>
      <c r="H44" s="16"/>
      <c r="I44" s="14"/>
      <c r="J44" s="101" t="e">
        <f>D44*G44</f>
        <v>#VALUE!</v>
      </c>
      <c r="K44" s="4"/>
      <c r="L44" s="6"/>
      <c r="M44" s="6"/>
      <c r="N44" s="6"/>
    </row>
    <row r="45" spans="1:14" ht="15.75" x14ac:dyDescent="0.25">
      <c r="A45" s="28" t="s">
        <v>41</v>
      </c>
      <c r="B45" s="36" t="s">
        <v>231</v>
      </c>
      <c r="C45" s="158" t="s">
        <v>8</v>
      </c>
      <c r="D45" s="160">
        <v>230</v>
      </c>
      <c r="E45" s="103" t="s">
        <v>132</v>
      </c>
      <c r="F45" s="104" t="s">
        <v>272</v>
      </c>
      <c r="G45" s="7"/>
      <c r="H45" s="139" t="e">
        <f t="shared" ref="H45:H46" si="2">D45*E45</f>
        <v>#VALUE!</v>
      </c>
      <c r="I45" s="105" t="e">
        <f t="shared" ref="I45:I46" si="3">D45*F45</f>
        <v>#VALUE!</v>
      </c>
      <c r="J45" s="52"/>
      <c r="K45" s="4" t="s">
        <v>25</v>
      </c>
      <c r="L45" s="6"/>
      <c r="M45" s="6"/>
      <c r="N45" s="6"/>
    </row>
    <row r="46" spans="1:14" ht="15.75" x14ac:dyDescent="0.25">
      <c r="A46" s="28" t="s">
        <v>289</v>
      </c>
      <c r="B46" s="36" t="s">
        <v>230</v>
      </c>
      <c r="C46" s="158" t="s">
        <v>8</v>
      </c>
      <c r="D46" s="160">
        <v>180</v>
      </c>
      <c r="E46" s="103" t="s">
        <v>132</v>
      </c>
      <c r="F46" s="104" t="s">
        <v>272</v>
      </c>
      <c r="G46" s="7"/>
      <c r="H46" s="139" t="e">
        <f t="shared" si="2"/>
        <v>#VALUE!</v>
      </c>
      <c r="I46" s="105" t="e">
        <f t="shared" si="3"/>
        <v>#VALUE!</v>
      </c>
      <c r="J46" s="52"/>
      <c r="K46" s="4" t="s">
        <v>25</v>
      </c>
      <c r="L46" s="6"/>
      <c r="M46" s="6"/>
      <c r="N46" s="6"/>
    </row>
    <row r="47" spans="1:14" ht="15.75" x14ac:dyDescent="0.25">
      <c r="A47" s="53">
        <v>15</v>
      </c>
      <c r="B47" s="94" t="s">
        <v>92</v>
      </c>
      <c r="C47" s="125" t="s">
        <v>23</v>
      </c>
      <c r="D47" s="95">
        <v>1</v>
      </c>
      <c r="E47" s="49"/>
      <c r="F47" s="50"/>
      <c r="G47" s="102" t="s">
        <v>133</v>
      </c>
      <c r="H47" s="16"/>
      <c r="I47" s="14"/>
      <c r="J47" s="101" t="e">
        <f>D47*G47</f>
        <v>#VALUE!</v>
      </c>
      <c r="K47" s="4"/>
      <c r="L47" s="6"/>
      <c r="M47" s="6"/>
      <c r="N47" s="6"/>
    </row>
    <row r="48" spans="1:14" s="174" customFormat="1" ht="51.75" thickBot="1" x14ac:dyDescent="0.3">
      <c r="A48" s="37">
        <v>16</v>
      </c>
      <c r="B48" s="233" t="s">
        <v>298</v>
      </c>
      <c r="C48" s="227" t="s">
        <v>297</v>
      </c>
      <c r="D48" s="228"/>
      <c r="E48" s="13"/>
      <c r="F48" s="14"/>
      <c r="G48" s="102" t="s">
        <v>133</v>
      </c>
      <c r="H48" s="16"/>
      <c r="I48" s="14"/>
      <c r="J48" s="101" t="e">
        <f>D48*G48</f>
        <v>#VALUE!</v>
      </c>
      <c r="K48" s="188"/>
      <c r="L48" s="189"/>
      <c r="M48" s="189"/>
      <c r="N48" s="229" t="s">
        <v>300</v>
      </c>
    </row>
    <row r="49" spans="1:14" ht="15.75" x14ac:dyDescent="0.25">
      <c r="A49" s="154"/>
      <c r="B49" s="45" t="s">
        <v>273</v>
      </c>
      <c r="C49" s="157"/>
      <c r="D49" s="157"/>
      <c r="E49" s="162"/>
      <c r="F49" s="162"/>
      <c r="G49" s="162"/>
      <c r="H49" s="163" t="e">
        <f>SUM(H30:H48)</f>
        <v>#VALUE!</v>
      </c>
      <c r="I49" s="163" t="e">
        <f t="shared" ref="I49:J49" si="4">SUM(I30:I48)</f>
        <v>#VALUE!</v>
      </c>
      <c r="J49" s="163" t="e">
        <f t="shared" si="4"/>
        <v>#VALUE!</v>
      </c>
      <c r="K49" s="164"/>
      <c r="L49" s="165"/>
      <c r="M49" s="165"/>
      <c r="N49" s="165"/>
    </row>
    <row r="50" spans="1:14" s="115" customFormat="1" ht="19.5" x14ac:dyDescent="0.25">
      <c r="A50" s="112"/>
      <c r="B50" s="111" t="s">
        <v>22</v>
      </c>
      <c r="C50" s="113"/>
      <c r="D50" s="113"/>
      <c r="E50" s="113"/>
      <c r="F50" s="113"/>
      <c r="G50" s="113"/>
      <c r="H50" s="114" t="e">
        <f>H29+H49</f>
        <v>#VALUE!</v>
      </c>
      <c r="I50" s="114" t="e">
        <f t="shared" ref="I50" si="5">I29+I49</f>
        <v>#VALUE!</v>
      </c>
      <c r="J50" s="114" t="e">
        <f>J29+J49</f>
        <v>#VALUE!</v>
      </c>
      <c r="K50" s="112"/>
      <c r="L50" s="112"/>
      <c r="M50" s="112"/>
      <c r="N50" s="112"/>
    </row>
    <row r="51" spans="1:14" hidden="1" outlineLevel="1" x14ac:dyDescent="0.25"/>
    <row r="52" spans="1:14" outlineLevel="1" x14ac:dyDescent="0.25"/>
    <row r="54" spans="1:14" s="9" customFormat="1" ht="15.75" x14ac:dyDescent="0.25">
      <c r="A54" s="8" t="s">
        <v>26</v>
      </c>
      <c r="C54" s="10"/>
      <c r="D54" s="10"/>
      <c r="E54" s="10"/>
      <c r="F54" s="10"/>
      <c r="G54" s="10"/>
      <c r="H54" s="10"/>
      <c r="I54" s="10"/>
      <c r="J54" s="10"/>
    </row>
    <row r="55" spans="1:14" s="9" customFormat="1" ht="15.75" x14ac:dyDescent="0.25">
      <c r="A55" s="8"/>
      <c r="C55" s="10"/>
      <c r="D55" s="10"/>
      <c r="E55" s="10"/>
      <c r="F55" s="10"/>
      <c r="G55" s="10"/>
      <c r="H55" s="10"/>
      <c r="I55" s="10"/>
      <c r="J55" s="10"/>
    </row>
    <row r="56" spans="1:14" s="9" customFormat="1" ht="15.75" hidden="1" outlineLevel="1" x14ac:dyDescent="0.25">
      <c r="A56" s="8"/>
      <c r="C56" s="10"/>
      <c r="D56" s="10"/>
      <c r="E56" s="10"/>
      <c r="F56" s="10"/>
      <c r="G56" s="10"/>
      <c r="H56" s="10"/>
      <c r="I56" s="10"/>
      <c r="J56" s="10"/>
    </row>
    <row r="57" spans="1:14" s="9" customFormat="1" ht="15.75" collapsed="1" x14ac:dyDescent="0.25">
      <c r="A57" s="8"/>
      <c r="C57" s="10"/>
      <c r="D57" s="10"/>
      <c r="E57" s="10"/>
      <c r="F57" s="10"/>
      <c r="G57" s="10"/>
      <c r="H57" s="10"/>
      <c r="I57" s="10"/>
      <c r="J57" s="10"/>
    </row>
    <row r="58" spans="1:14" s="9" customFormat="1" ht="15.75" x14ac:dyDescent="0.25">
      <c r="A58" s="8" t="s">
        <v>27</v>
      </c>
      <c r="C58" s="10"/>
      <c r="D58" s="10"/>
      <c r="E58" s="10"/>
      <c r="F58" s="10"/>
      <c r="G58" s="10"/>
      <c r="H58" s="10"/>
      <c r="I58" s="10"/>
      <c r="J58" s="10"/>
    </row>
    <row r="59" spans="1:14" s="9" customFormat="1" ht="15.75" x14ac:dyDescent="0.25">
      <c r="A59" s="8"/>
      <c r="C59" s="10"/>
      <c r="D59" s="10"/>
      <c r="E59" s="10"/>
      <c r="F59" s="10"/>
      <c r="G59" s="10"/>
      <c r="H59" s="10"/>
      <c r="I59" s="10"/>
      <c r="J59" s="10"/>
    </row>
    <row r="60" spans="1:14" s="9" customFormat="1" ht="15.75" hidden="1" outlineLevel="1" x14ac:dyDescent="0.25">
      <c r="A60" s="8"/>
      <c r="C60" s="10"/>
      <c r="D60" s="10"/>
      <c r="E60" s="10"/>
      <c r="F60" s="10"/>
      <c r="G60" s="10"/>
      <c r="H60" s="10"/>
      <c r="I60" s="10"/>
      <c r="J60" s="10"/>
    </row>
    <row r="61" spans="1:14" s="9" customFormat="1" ht="15.75" collapsed="1" x14ac:dyDescent="0.25">
      <c r="A61" s="8"/>
      <c r="C61" s="10"/>
      <c r="D61" s="10"/>
      <c r="E61" s="10"/>
      <c r="F61" s="10"/>
      <c r="G61" s="10"/>
      <c r="H61" s="10"/>
      <c r="I61" s="10"/>
      <c r="J61" s="10"/>
    </row>
    <row r="62" spans="1:14" s="9" customFormat="1" ht="15.75" x14ac:dyDescent="0.25">
      <c r="A62" s="8" t="s">
        <v>144</v>
      </c>
      <c r="C62" s="10"/>
      <c r="D62" s="10"/>
      <c r="E62" s="10"/>
      <c r="F62" s="10"/>
      <c r="G62" s="10"/>
      <c r="H62" s="10"/>
      <c r="I62" s="10"/>
      <c r="J62" s="10"/>
    </row>
  </sheetData>
  <mergeCells count="15">
    <mergeCell ref="B11:J11"/>
    <mergeCell ref="K11:N11"/>
    <mergeCell ref="I1:N1"/>
    <mergeCell ref="A6:N6"/>
    <mergeCell ref="A7:N7"/>
    <mergeCell ref="A9:A10"/>
    <mergeCell ref="B9:B10"/>
    <mergeCell ref="C9:C10"/>
    <mergeCell ref="D9:D10"/>
    <mergeCell ref="E9:G9"/>
    <mergeCell ref="H9:J9"/>
    <mergeCell ref="K9:K10"/>
    <mergeCell ref="L9:L10"/>
    <mergeCell ref="M9:M10"/>
    <mergeCell ref="N9:N10"/>
  </mergeCells>
  <printOptions horizontalCentered="1"/>
  <pageMargins left="0.31496062992125984" right="0.31496062992125984" top="0.35433070866141736" bottom="0.35433070866141736" header="0" footer="0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ПС</vt:lpstr>
      <vt:lpstr>СС</vt:lpstr>
      <vt:lpstr>АСУД</vt:lpstr>
      <vt:lpstr>РТС И РАСЦО</vt:lpstr>
      <vt:lpstr>СКУД</vt:lpstr>
      <vt:lpstr>АСУД!Заголовки_для_печати</vt:lpstr>
      <vt:lpstr>ПС!Заголовки_для_печати</vt:lpstr>
      <vt:lpstr>СС!Заголовки_для_печати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Ригун Светлана Валентиновна</dc:creator>
  <cp:lastModifiedBy>Левин Сергей Николаевич</cp:lastModifiedBy>
  <cp:lastPrinted>2016-07-11T13:55:00Z</cp:lastPrinted>
  <dcterms:created xsi:type="dcterms:W3CDTF">2015-04-20T12:17:38Z</dcterms:created>
  <dcterms:modified xsi:type="dcterms:W3CDTF">2016-07-11T14:34:59Z</dcterms:modified>
</cp:coreProperties>
</file>